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athergovier/Desktop/"/>
    </mc:Choice>
  </mc:AlternateContent>
  <xr:revisionPtr revIDLastSave="0" documentId="8_{F3C055C9-CBAE-4040-878B-2ABE9CD7CA34}" xr6:coauthVersionLast="47" xr6:coauthVersionMax="47" xr10:uidLastSave="{00000000-0000-0000-0000-000000000000}"/>
  <bookViews>
    <workbookView xWindow="8520" yWindow="920" windowWidth="30860" windowHeight="21660" xr2:uid="{00000000-000D-0000-FFFF-FFFF00000000}"/>
  </bookViews>
  <sheets>
    <sheet name="Income 20" sheetId="1" r:id="rId1"/>
    <sheet name="Expenditure 20" sheetId="5" r:id="rId2"/>
    <sheet name="Reconciliation" sheetId="6" r:id="rId3"/>
    <sheet name="Annual Accounts 20" sheetId="7" r:id="rId4"/>
  </sheets>
  <definedNames>
    <definedName name="_xlnm.Print_Titles" localSheetId="0">'Income 20'!$1:$3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3" i="1" l="1"/>
  <c r="U122" i="1" l="1"/>
  <c r="U121" i="1"/>
  <c r="U120" i="1"/>
  <c r="U239" i="1" l="1"/>
  <c r="G32" i="7" l="1"/>
  <c r="G39" i="7" s="1"/>
  <c r="P33" i="5"/>
  <c r="M33" i="5"/>
  <c r="G14" i="7"/>
  <c r="G37" i="7" s="1"/>
  <c r="G38" i="7" s="1"/>
  <c r="G40" i="7" s="1"/>
  <c r="I32" i="7"/>
  <c r="I14" i="7"/>
  <c r="E193" i="1" l="1"/>
  <c r="U188" i="1"/>
  <c r="U187" i="1"/>
  <c r="U186" i="1"/>
  <c r="U185" i="1"/>
  <c r="U184" i="1"/>
  <c r="U183" i="1"/>
  <c r="U182" i="1"/>
  <c r="U181" i="1"/>
  <c r="U180" i="1"/>
  <c r="D38" i="5" l="1"/>
  <c r="D7" i="6" l="1"/>
  <c r="D20" i="6" s="1"/>
  <c r="G97" i="1"/>
  <c r="P166" i="1"/>
  <c r="O166" i="1"/>
  <c r="N166" i="1"/>
  <c r="M166" i="1"/>
  <c r="L166" i="1"/>
  <c r="K166" i="1"/>
  <c r="J166" i="1"/>
  <c r="I166" i="1"/>
  <c r="H166" i="1"/>
  <c r="G166" i="1"/>
  <c r="E166" i="1"/>
  <c r="E20" i="6" l="1"/>
  <c r="P48" i="5" l="1"/>
  <c r="O48" i="5"/>
  <c r="N48" i="5"/>
  <c r="M48" i="5"/>
  <c r="L48" i="5"/>
  <c r="K48" i="5"/>
  <c r="J48" i="5"/>
  <c r="I48" i="5"/>
  <c r="H48" i="5"/>
  <c r="G48" i="5"/>
  <c r="F48" i="5"/>
  <c r="E48" i="5"/>
  <c r="D48" i="5"/>
  <c r="S47" i="5"/>
  <c r="S46" i="5"/>
  <c r="S37" i="5"/>
  <c r="S36" i="5"/>
  <c r="S48" i="5" l="1"/>
  <c r="U249" i="1"/>
  <c r="U248" i="1"/>
  <c r="U247" i="1"/>
  <c r="U246" i="1"/>
  <c r="U245" i="1"/>
  <c r="P250" i="1"/>
  <c r="O250" i="1"/>
  <c r="N250" i="1"/>
  <c r="M250" i="1"/>
  <c r="L250" i="1"/>
  <c r="K250" i="1"/>
  <c r="J250" i="1"/>
  <c r="I250" i="1"/>
  <c r="H250" i="1"/>
  <c r="G250" i="1"/>
  <c r="E250" i="1"/>
  <c r="U242" i="1"/>
  <c r="U241" i="1"/>
  <c r="U240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P243" i="1"/>
  <c r="O243" i="1"/>
  <c r="N243" i="1"/>
  <c r="M243" i="1"/>
  <c r="L243" i="1"/>
  <c r="K243" i="1"/>
  <c r="J243" i="1"/>
  <c r="I243" i="1"/>
  <c r="H243" i="1"/>
  <c r="G243" i="1"/>
  <c r="E243" i="1"/>
  <c r="U243" i="1" l="1"/>
  <c r="U250" i="1"/>
  <c r="U219" i="1"/>
  <c r="U218" i="1"/>
  <c r="U217" i="1"/>
  <c r="U216" i="1"/>
  <c r="P220" i="1"/>
  <c r="O220" i="1"/>
  <c r="N220" i="1"/>
  <c r="M220" i="1"/>
  <c r="L220" i="1"/>
  <c r="K220" i="1"/>
  <c r="J220" i="1"/>
  <c r="I220" i="1"/>
  <c r="H220" i="1"/>
  <c r="G220" i="1"/>
  <c r="E220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P214" i="1"/>
  <c r="O214" i="1"/>
  <c r="N214" i="1"/>
  <c r="M214" i="1"/>
  <c r="L214" i="1"/>
  <c r="K214" i="1"/>
  <c r="J214" i="1"/>
  <c r="I214" i="1"/>
  <c r="H214" i="1"/>
  <c r="G214" i="1"/>
  <c r="E214" i="1"/>
  <c r="U220" i="1" l="1"/>
  <c r="U214" i="1"/>
  <c r="S7" i="5"/>
  <c r="P193" i="1"/>
  <c r="O193" i="1"/>
  <c r="N193" i="1"/>
  <c r="M193" i="1"/>
  <c r="L193" i="1"/>
  <c r="K193" i="1"/>
  <c r="J193" i="1"/>
  <c r="I193" i="1"/>
  <c r="H193" i="1"/>
  <c r="U165" i="1"/>
  <c r="U164" i="1"/>
  <c r="U192" i="1"/>
  <c r="U191" i="1"/>
  <c r="U190" i="1"/>
  <c r="U189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3" i="1"/>
  <c r="U160" i="1"/>
  <c r="U159" i="1"/>
  <c r="U158" i="1"/>
  <c r="U157" i="1"/>
  <c r="U156" i="1"/>
  <c r="P161" i="1"/>
  <c r="O161" i="1"/>
  <c r="N161" i="1"/>
  <c r="M161" i="1"/>
  <c r="L161" i="1"/>
  <c r="K161" i="1"/>
  <c r="J161" i="1"/>
  <c r="I161" i="1"/>
  <c r="H161" i="1"/>
  <c r="G161" i="1"/>
  <c r="E161" i="1"/>
  <c r="U153" i="1"/>
  <c r="U152" i="1"/>
  <c r="U151" i="1"/>
  <c r="U150" i="1"/>
  <c r="P154" i="1"/>
  <c r="O154" i="1"/>
  <c r="N154" i="1"/>
  <c r="M154" i="1"/>
  <c r="L154" i="1"/>
  <c r="K154" i="1"/>
  <c r="J154" i="1"/>
  <c r="I154" i="1"/>
  <c r="H154" i="1"/>
  <c r="G154" i="1"/>
  <c r="E154" i="1"/>
  <c r="U146" i="1"/>
  <c r="U145" i="1"/>
  <c r="U144" i="1"/>
  <c r="U143" i="1"/>
  <c r="U142" i="1"/>
  <c r="U141" i="1"/>
  <c r="U140" i="1"/>
  <c r="U139" i="1"/>
  <c r="U138" i="1"/>
  <c r="P147" i="1"/>
  <c r="O147" i="1"/>
  <c r="N147" i="1"/>
  <c r="M147" i="1"/>
  <c r="L147" i="1"/>
  <c r="K147" i="1"/>
  <c r="J147" i="1"/>
  <c r="I147" i="1"/>
  <c r="H147" i="1"/>
  <c r="G147" i="1"/>
  <c r="E147" i="1"/>
  <c r="U135" i="1"/>
  <c r="U134" i="1"/>
  <c r="U133" i="1"/>
  <c r="U132" i="1"/>
  <c r="U131" i="1"/>
  <c r="U130" i="1"/>
  <c r="P136" i="1"/>
  <c r="O136" i="1"/>
  <c r="N136" i="1"/>
  <c r="M136" i="1"/>
  <c r="L136" i="1"/>
  <c r="K136" i="1"/>
  <c r="J136" i="1"/>
  <c r="I136" i="1"/>
  <c r="H136" i="1"/>
  <c r="G136" i="1"/>
  <c r="E136" i="1"/>
  <c r="U127" i="1"/>
  <c r="U126" i="1"/>
  <c r="U125" i="1"/>
  <c r="U124" i="1"/>
  <c r="U123" i="1"/>
  <c r="U119" i="1"/>
  <c r="U118" i="1"/>
  <c r="U117" i="1"/>
  <c r="U116" i="1"/>
  <c r="U112" i="1"/>
  <c r="P128" i="1"/>
  <c r="O128" i="1"/>
  <c r="N128" i="1"/>
  <c r="M128" i="1"/>
  <c r="L128" i="1"/>
  <c r="K128" i="1"/>
  <c r="J128" i="1"/>
  <c r="I128" i="1"/>
  <c r="H128" i="1"/>
  <c r="G128" i="1"/>
  <c r="E128" i="1"/>
  <c r="U113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P114" i="1"/>
  <c r="O114" i="1"/>
  <c r="N114" i="1"/>
  <c r="M114" i="1"/>
  <c r="L114" i="1"/>
  <c r="K114" i="1"/>
  <c r="J114" i="1"/>
  <c r="I114" i="1"/>
  <c r="H114" i="1"/>
  <c r="G114" i="1"/>
  <c r="E114" i="1"/>
  <c r="U193" i="1" l="1"/>
  <c r="G251" i="1"/>
  <c r="U166" i="1"/>
  <c r="U161" i="1"/>
  <c r="U114" i="1"/>
  <c r="U154" i="1"/>
  <c r="U147" i="1"/>
  <c r="U136" i="1"/>
  <c r="U128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63" i="1"/>
  <c r="U62" i="1"/>
  <c r="U61" i="1"/>
  <c r="U60" i="1"/>
  <c r="U59" i="1"/>
  <c r="U58" i="1"/>
  <c r="U57" i="1"/>
  <c r="U25" i="1"/>
  <c r="U24" i="1"/>
  <c r="U23" i="1"/>
  <c r="U22" i="1"/>
  <c r="U21" i="1"/>
  <c r="U20" i="1"/>
  <c r="U19" i="1"/>
  <c r="P97" i="1"/>
  <c r="P251" i="1" s="1"/>
  <c r="O97" i="1"/>
  <c r="O251" i="1" s="1"/>
  <c r="N97" i="1"/>
  <c r="N251" i="1" s="1"/>
  <c r="M97" i="1"/>
  <c r="M251" i="1" s="1"/>
  <c r="L97" i="1"/>
  <c r="L251" i="1" s="1"/>
  <c r="K97" i="1"/>
  <c r="K251" i="1" s="1"/>
  <c r="J97" i="1"/>
  <c r="J251" i="1" s="1"/>
  <c r="I97" i="1"/>
  <c r="I251" i="1" s="1"/>
  <c r="H97" i="1"/>
  <c r="H251" i="1" s="1"/>
  <c r="E8" i="1"/>
  <c r="E97" i="1"/>
  <c r="E251" i="1" s="1"/>
  <c r="U97" i="1" l="1"/>
  <c r="U251" i="1" s="1"/>
  <c r="U6" i="1"/>
  <c r="U149" i="1" l="1"/>
  <c r="U18" i="1" l="1"/>
  <c r="U7" i="1"/>
  <c r="U5" i="1"/>
  <c r="U4" i="1"/>
  <c r="Q8" i="1"/>
  <c r="P8" i="1"/>
  <c r="O8" i="1"/>
  <c r="N8" i="1"/>
  <c r="M8" i="1"/>
  <c r="L8" i="1"/>
  <c r="K8" i="1"/>
  <c r="J8" i="1"/>
  <c r="I8" i="1"/>
  <c r="H8" i="1"/>
  <c r="G8" i="1"/>
  <c r="U65" i="1"/>
  <c r="U75" i="1"/>
  <c r="U64" i="1"/>
  <c r="U10" i="1"/>
  <c r="U8" i="1" l="1"/>
  <c r="U37" i="1"/>
  <c r="C7" i="6" l="1"/>
  <c r="B8" i="6" s="1"/>
  <c r="C8" i="6" s="1"/>
  <c r="B9" i="6" s="1"/>
  <c r="C9" i="6" s="1"/>
  <c r="B10" i="6" s="1"/>
  <c r="C10" i="6" s="1"/>
  <c r="B11" i="6" s="1"/>
  <c r="C11" i="6" s="1"/>
  <c r="B12" i="6" s="1"/>
  <c r="C12" i="6" s="1"/>
  <c r="B13" i="6" s="1"/>
  <c r="C13" i="6" s="1"/>
  <c r="B14" i="6" s="1"/>
  <c r="C14" i="6" s="1"/>
  <c r="B15" i="6" s="1"/>
  <c r="C15" i="6" s="1"/>
  <c r="B16" i="6" s="1"/>
  <c r="C16" i="6" s="1"/>
  <c r="B17" i="6" s="1"/>
  <c r="C17" i="6" s="1"/>
  <c r="B18" i="6" s="1"/>
  <c r="C18" i="6" s="1"/>
  <c r="B19" i="6" s="1"/>
  <c r="C19" i="6" s="1"/>
  <c r="P43" i="5" l="1"/>
  <c r="O43" i="5"/>
  <c r="N43" i="5"/>
  <c r="M43" i="5"/>
  <c r="L43" i="5"/>
  <c r="K43" i="5"/>
  <c r="J43" i="5"/>
  <c r="I43" i="5"/>
  <c r="H43" i="5"/>
  <c r="G43" i="5"/>
  <c r="F43" i="5"/>
  <c r="E43" i="5"/>
  <c r="D43" i="5"/>
  <c r="S42" i="5"/>
  <c r="S41" i="5"/>
  <c r="P38" i="5"/>
  <c r="O38" i="5"/>
  <c r="N38" i="5"/>
  <c r="M38" i="5"/>
  <c r="L38" i="5"/>
  <c r="K38" i="5"/>
  <c r="J38" i="5"/>
  <c r="I38" i="5"/>
  <c r="H38" i="5"/>
  <c r="G38" i="5"/>
  <c r="F38" i="5"/>
  <c r="E38" i="5"/>
  <c r="O33" i="5"/>
  <c r="N33" i="5"/>
  <c r="L33" i="5"/>
  <c r="K33" i="5"/>
  <c r="J33" i="5"/>
  <c r="I33" i="5"/>
  <c r="H33" i="5"/>
  <c r="G33" i="5"/>
  <c r="F33" i="5"/>
  <c r="E33" i="5"/>
  <c r="D33" i="5"/>
  <c r="S32" i="5"/>
  <c r="S33" i="5" s="1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S25" i="5"/>
  <c r="S26" i="5" s="1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S21" i="5"/>
  <c r="S22" i="5" s="1"/>
  <c r="P12" i="5"/>
  <c r="P53" i="5" s="1"/>
  <c r="O12" i="5"/>
  <c r="N12" i="5"/>
  <c r="M12" i="5"/>
  <c r="L12" i="5"/>
  <c r="L53" i="5" s="1"/>
  <c r="K12" i="5"/>
  <c r="J12" i="5"/>
  <c r="I12" i="5"/>
  <c r="H12" i="5"/>
  <c r="H53" i="5" s="1"/>
  <c r="G12" i="5"/>
  <c r="F12" i="5"/>
  <c r="E12" i="5"/>
  <c r="D12" i="5"/>
  <c r="D53" i="5" s="1"/>
  <c r="S11" i="5"/>
  <c r="M53" i="5" l="1"/>
  <c r="E53" i="5"/>
  <c r="N53" i="5"/>
  <c r="I53" i="5"/>
  <c r="F53" i="5"/>
  <c r="J53" i="5"/>
  <c r="G53" i="5"/>
  <c r="K53" i="5"/>
  <c r="O53" i="5"/>
  <c r="S38" i="5"/>
  <c r="S12" i="5"/>
  <c r="S43" i="5"/>
  <c r="R53" i="5" l="1"/>
  <c r="U74" i="1" l="1"/>
  <c r="U73" i="1"/>
  <c r="U71" i="1"/>
  <c r="U70" i="1"/>
  <c r="U69" i="1"/>
  <c r="U67" i="1"/>
  <c r="U66" i="1"/>
  <c r="U68" i="1"/>
  <c r="U56" i="1"/>
  <c r="U72" i="1"/>
  <c r="U55" i="1"/>
  <c r="U54" i="1"/>
  <c r="U52" i="1"/>
  <c r="U51" i="1"/>
  <c r="U53" i="1"/>
  <c r="U49" i="1"/>
  <c r="U48" i="1"/>
  <c r="U46" i="1"/>
  <c r="U50" i="1"/>
  <c r="U47" i="1"/>
  <c r="U44" i="1"/>
  <c r="U35" i="1"/>
  <c r="U31" i="1"/>
  <c r="U45" i="1"/>
  <c r="U42" i="1"/>
  <c r="U40" i="1"/>
  <c r="U38" i="1"/>
  <c r="U36" i="1"/>
  <c r="U34" i="1"/>
  <c r="U33" i="1"/>
  <c r="U41" i="1"/>
  <c r="U43" i="1"/>
  <c r="U39" i="1"/>
  <c r="U32" i="1"/>
  <c r="U29" i="1"/>
  <c r="U28" i="1"/>
  <c r="U16" i="1"/>
  <c r="U12" i="1"/>
  <c r="U13" i="1"/>
  <c r="U11" i="1"/>
  <c r="U26" i="1"/>
  <c r="U27" i="1"/>
  <c r="U17" i="1"/>
  <c r="U15" i="1"/>
  <c r="U30" i="1"/>
  <c r="U14" i="1" l="1"/>
</calcChain>
</file>

<file path=xl/sharedStrings.xml><?xml version="1.0" encoding="utf-8"?>
<sst xmlns="http://schemas.openxmlformats.org/spreadsheetml/2006/main" count="1686" uniqueCount="565">
  <si>
    <t>Date</t>
  </si>
  <si>
    <t>Donation</t>
  </si>
  <si>
    <t>Open Day</t>
  </si>
  <si>
    <t>FRIENDS OF SELSDON WOOD</t>
  </si>
  <si>
    <t>Calendars</t>
  </si>
  <si>
    <t>Subs</t>
  </si>
  <si>
    <t>INCOME into Bank Account</t>
  </si>
  <si>
    <t>Charcoal</t>
  </si>
  <si>
    <t>Grants</t>
  </si>
  <si>
    <t>Bank Statement</t>
  </si>
  <si>
    <t>Mrs</t>
  </si>
  <si>
    <t>Title</t>
  </si>
  <si>
    <t>Amount</t>
  </si>
  <si>
    <t>Last Name</t>
  </si>
  <si>
    <t>First Name</t>
  </si>
  <si>
    <t>Linda</t>
  </si>
  <si>
    <t>Morris</t>
  </si>
  <si>
    <t>Miss</t>
  </si>
  <si>
    <t>E D</t>
  </si>
  <si>
    <t>Phillips</t>
  </si>
  <si>
    <t>Ms</t>
  </si>
  <si>
    <t xml:space="preserve">Mr </t>
  </si>
  <si>
    <t>Webb</t>
  </si>
  <si>
    <t>Mr</t>
  </si>
  <si>
    <t>Fox</t>
  </si>
  <si>
    <t>J</t>
  </si>
  <si>
    <t>Crapper</t>
  </si>
  <si>
    <t>Paul</t>
  </si>
  <si>
    <t>Edgington</t>
  </si>
  <si>
    <t>Green</t>
  </si>
  <si>
    <t>Neale</t>
  </si>
  <si>
    <t>J M</t>
  </si>
  <si>
    <t>A</t>
  </si>
  <si>
    <t>C</t>
  </si>
  <si>
    <t>Carson</t>
  </si>
  <si>
    <t>Evans</t>
  </si>
  <si>
    <t>Dunning</t>
  </si>
  <si>
    <t>S</t>
  </si>
  <si>
    <t>H</t>
  </si>
  <si>
    <t>Anonymous</t>
  </si>
  <si>
    <t>Bernard</t>
  </si>
  <si>
    <t>Hobbs</t>
  </si>
  <si>
    <t>Keith</t>
  </si>
  <si>
    <t>Fallwell</t>
  </si>
  <si>
    <t>Cash</t>
  </si>
  <si>
    <t>Bird</t>
  </si>
  <si>
    <t>Baldry</t>
  </si>
  <si>
    <t>Simonidis</t>
  </si>
  <si>
    <t>Govier</t>
  </si>
  <si>
    <t>Nash</t>
  </si>
  <si>
    <t>Asesh</t>
  </si>
  <si>
    <t>Datta</t>
  </si>
  <si>
    <t>Forsyth</t>
  </si>
  <si>
    <t>Young</t>
  </si>
  <si>
    <t xml:space="preserve">A </t>
  </si>
  <si>
    <t>G</t>
  </si>
  <si>
    <t>Pennells</t>
  </si>
  <si>
    <t>Gledhill</t>
  </si>
  <si>
    <t>Valerie</t>
  </si>
  <si>
    <t>David</t>
  </si>
  <si>
    <t>Malins</t>
  </si>
  <si>
    <t>P R</t>
  </si>
  <si>
    <t>Hall</t>
  </si>
  <si>
    <t>Kirk</t>
  </si>
  <si>
    <t>K</t>
  </si>
  <si>
    <t>Davenport</t>
  </si>
  <si>
    <t>Robert</t>
  </si>
  <si>
    <t>Campbell</t>
  </si>
  <si>
    <t xml:space="preserve">D J </t>
  </si>
  <si>
    <t>Gammie</t>
  </si>
  <si>
    <t>P G</t>
  </si>
  <si>
    <t xml:space="preserve">H </t>
  </si>
  <si>
    <t>Davies</t>
  </si>
  <si>
    <t>Warner</t>
  </si>
  <si>
    <t>Christensen</t>
  </si>
  <si>
    <t xml:space="preserve">S </t>
  </si>
  <si>
    <t>Rane</t>
  </si>
  <si>
    <t>Buttrey</t>
  </si>
  <si>
    <t>Bushnell</t>
  </si>
  <si>
    <t>Daphne</t>
  </si>
  <si>
    <t>Prebble</t>
  </si>
  <si>
    <t>Andy</t>
  </si>
  <si>
    <t>Hart</t>
  </si>
  <si>
    <t>John</t>
  </si>
  <si>
    <t>Alan</t>
  </si>
  <si>
    <t>P</t>
  </si>
  <si>
    <t>Flecchia</t>
  </si>
  <si>
    <t>Cox</t>
  </si>
  <si>
    <t>Anthony</t>
  </si>
  <si>
    <t>Gale</t>
  </si>
  <si>
    <t>Shepherd</t>
  </si>
  <si>
    <t>Ogier</t>
  </si>
  <si>
    <t>Zareba</t>
  </si>
  <si>
    <t>Bailey</t>
  </si>
  <si>
    <t>M E</t>
  </si>
  <si>
    <t>S/O</t>
  </si>
  <si>
    <t>Brian</t>
  </si>
  <si>
    <t>Edward</t>
  </si>
  <si>
    <t>Geoffrey</t>
  </si>
  <si>
    <t>Willcox</t>
  </si>
  <si>
    <t>J A</t>
  </si>
  <si>
    <t>D/Credit</t>
  </si>
  <si>
    <t>Lock</t>
  </si>
  <si>
    <t>Checker</t>
  </si>
  <si>
    <t>Hutchinson</t>
  </si>
  <si>
    <t>Cash/Chq</t>
  </si>
  <si>
    <t>Accounts scrutinised by Alan Williams (willia1712@yahoo.co.uk)</t>
  </si>
  <si>
    <t>Jennifer</t>
  </si>
  <si>
    <t>Stanbridge</t>
  </si>
  <si>
    <t>Wright</t>
  </si>
  <si>
    <t>Ball &amp; Miss Taylor</t>
  </si>
  <si>
    <t>Whiller</t>
  </si>
  <si>
    <t>Gary</t>
  </si>
  <si>
    <t>Petts</t>
  </si>
  <si>
    <t>BACs</t>
  </si>
  <si>
    <t xml:space="preserve"> </t>
  </si>
  <si>
    <t>C&amp;M</t>
  </si>
  <si>
    <t>M A</t>
  </si>
  <si>
    <t>S L</t>
  </si>
  <si>
    <t>Csur</t>
  </si>
  <si>
    <t>Cheque</t>
  </si>
  <si>
    <t>Johnstone</t>
  </si>
  <si>
    <t xml:space="preserve">J </t>
  </si>
  <si>
    <t>Jane</t>
  </si>
  <si>
    <t>Refund</t>
  </si>
  <si>
    <t>Kuepers</t>
  </si>
  <si>
    <t xml:space="preserve">M T </t>
  </si>
  <si>
    <t>Byrne</t>
  </si>
  <si>
    <t>Gavin</t>
  </si>
  <si>
    <t>Garrod</t>
  </si>
  <si>
    <t>Elaine</t>
  </si>
  <si>
    <t>Richard</t>
  </si>
  <si>
    <t>LeGrice</t>
  </si>
  <si>
    <t>Hitchcock</t>
  </si>
  <si>
    <t>Anne</t>
  </si>
  <si>
    <t>Barcellos</t>
  </si>
  <si>
    <t xml:space="preserve">P E </t>
  </si>
  <si>
    <t>Childs</t>
  </si>
  <si>
    <t>E F</t>
  </si>
  <si>
    <t>Glynn</t>
  </si>
  <si>
    <t>Jacques</t>
  </si>
  <si>
    <t>I W</t>
  </si>
  <si>
    <t>Elvin</t>
  </si>
  <si>
    <t>P M B</t>
  </si>
  <si>
    <t>Stephens</t>
  </si>
  <si>
    <t>P J</t>
  </si>
  <si>
    <t>Bollingbroke</t>
  </si>
  <si>
    <t>Cheque No.</t>
  </si>
  <si>
    <t>Paid to</t>
  </si>
  <si>
    <t>TOTAL</t>
  </si>
  <si>
    <t>Tools &amp; Equipment</t>
  </si>
  <si>
    <t>Stationery</t>
  </si>
  <si>
    <t>Web Hosting</t>
  </si>
  <si>
    <t>Pathways</t>
  </si>
  <si>
    <t>Insurance</t>
  </si>
  <si>
    <t>Room Hire</t>
  </si>
  <si>
    <t>Misc.</t>
  </si>
  <si>
    <t>Statement</t>
  </si>
  <si>
    <t>Notes</t>
  </si>
  <si>
    <t>Exp Checker</t>
  </si>
  <si>
    <t>No Expenditure</t>
  </si>
  <si>
    <t>D Malins</t>
  </si>
  <si>
    <t>Colour Digital</t>
  </si>
  <si>
    <t>Postage</t>
  </si>
  <si>
    <t>FINAL FIGURES</t>
  </si>
  <si>
    <t>Accounts prepared by Sandra Crapper, Treasurer of Friends of Selsdon Woods (sandracrapper@btinternet.com)</t>
  </si>
  <si>
    <t>Signed</t>
  </si>
  <si>
    <t>Accounts approved by Heather Govier, Chair of Friends of Selsdon Woods (govierh@gmail.com) post AGM</t>
  </si>
  <si>
    <t>Ian</t>
  </si>
  <si>
    <t>Ali</t>
  </si>
  <si>
    <t>Chris</t>
  </si>
  <si>
    <t xml:space="preserve">Ann </t>
  </si>
  <si>
    <t xml:space="preserve">Lee </t>
  </si>
  <si>
    <t>Banches</t>
  </si>
  <si>
    <t>Benches</t>
  </si>
  <si>
    <t>Feb</t>
  </si>
  <si>
    <t>Open Balance</t>
  </si>
  <si>
    <t>Income</t>
  </si>
  <si>
    <t>Closing Balance</t>
  </si>
  <si>
    <t>Expenditure</t>
  </si>
  <si>
    <t>Jan</t>
  </si>
  <si>
    <t>Signage &amp; Plaques</t>
  </si>
  <si>
    <t>F T</t>
  </si>
  <si>
    <t>Peter</t>
  </si>
  <si>
    <t>Bell</t>
  </si>
  <si>
    <t>Frost</t>
  </si>
  <si>
    <t xml:space="preserve">A V </t>
  </si>
  <si>
    <t>Lincoln</t>
  </si>
  <si>
    <t>Philip</t>
  </si>
  <si>
    <t>Edmonds</t>
  </si>
  <si>
    <t>Bradley</t>
  </si>
  <si>
    <t>8.1.19</t>
  </si>
  <si>
    <t>Rossa</t>
  </si>
  <si>
    <t>Simon</t>
  </si>
  <si>
    <t>Gosney</t>
  </si>
  <si>
    <t>Zoe</t>
  </si>
  <si>
    <t>Hilley</t>
  </si>
  <si>
    <t>G C</t>
  </si>
  <si>
    <t>Bartlett</t>
  </si>
  <si>
    <t>Iris</t>
  </si>
  <si>
    <t>Training</t>
  </si>
  <si>
    <t>Signage Plaques &amp; Boards</t>
  </si>
  <si>
    <t>Jones</t>
  </si>
  <si>
    <t>H V</t>
  </si>
  <si>
    <t>Benham</t>
  </si>
  <si>
    <t>Lorraine</t>
  </si>
  <si>
    <t>King</t>
  </si>
  <si>
    <t>Rosalyn</t>
  </si>
  <si>
    <t>Heaton</t>
  </si>
  <si>
    <t>Cannon</t>
  </si>
  <si>
    <t>D/credit</t>
  </si>
  <si>
    <t>Kinkead</t>
  </si>
  <si>
    <t>K B</t>
  </si>
  <si>
    <t>James</t>
  </si>
  <si>
    <t>Wingrove</t>
  </si>
  <si>
    <t>Roberts</t>
  </si>
  <si>
    <t>R</t>
  </si>
  <si>
    <t>Turley</t>
  </si>
  <si>
    <t xml:space="preserve">P A </t>
  </si>
  <si>
    <t>Winning</t>
  </si>
  <si>
    <t>Steven</t>
  </si>
  <si>
    <t>Budd</t>
  </si>
  <si>
    <t>Carter</t>
  </si>
  <si>
    <t>Fiona</t>
  </si>
  <si>
    <t>Bench</t>
  </si>
  <si>
    <t>Vassiades</t>
  </si>
  <si>
    <t>Bradshaw</t>
  </si>
  <si>
    <t>Cole</t>
  </si>
  <si>
    <t>27.12.19</t>
  </si>
  <si>
    <t>30.12.19</t>
  </si>
  <si>
    <t>2.1.20</t>
  </si>
  <si>
    <t>I M</t>
  </si>
  <si>
    <t>Matthews</t>
  </si>
  <si>
    <t>Laura</t>
  </si>
  <si>
    <t>Curror</t>
  </si>
  <si>
    <t>L L</t>
  </si>
  <si>
    <t>Saunders</t>
  </si>
  <si>
    <t>Bickerstaff</t>
  </si>
  <si>
    <t>Busby</t>
  </si>
  <si>
    <t>Hymers</t>
  </si>
  <si>
    <t>6.1.20</t>
  </si>
  <si>
    <t>Edington</t>
  </si>
  <si>
    <t xml:space="preserve">Baker </t>
  </si>
  <si>
    <t xml:space="preserve">Ms </t>
  </si>
  <si>
    <t>Sandra</t>
  </si>
  <si>
    <t>Sue</t>
  </si>
  <si>
    <t>Welsh</t>
  </si>
  <si>
    <t>Doran</t>
  </si>
  <si>
    <t xml:space="preserve">V M </t>
  </si>
  <si>
    <t>Chq</t>
  </si>
  <si>
    <t xml:space="preserve">C A </t>
  </si>
  <si>
    <t>Inge</t>
  </si>
  <si>
    <t>Kennedy</t>
  </si>
  <si>
    <t xml:space="preserve">G  </t>
  </si>
  <si>
    <t>Edwards</t>
  </si>
  <si>
    <t>L S</t>
  </si>
  <si>
    <t>Crowhurst</t>
  </si>
  <si>
    <t>3.1.20</t>
  </si>
  <si>
    <t>7.1.20</t>
  </si>
  <si>
    <t>9.1.20</t>
  </si>
  <si>
    <t>10.1.20</t>
  </si>
  <si>
    <t>13.1.20</t>
  </si>
  <si>
    <t>15.1.20</t>
  </si>
  <si>
    <t>20.1.20</t>
  </si>
  <si>
    <t xml:space="preserve">R B </t>
  </si>
  <si>
    <t>23.1.20</t>
  </si>
  <si>
    <t>Hotston</t>
  </si>
  <si>
    <t>24.1.20</t>
  </si>
  <si>
    <t xml:space="preserve">M P E </t>
  </si>
  <si>
    <t>31.1.20</t>
  </si>
  <si>
    <t>Mary</t>
  </si>
  <si>
    <t>21.1.20</t>
  </si>
  <si>
    <t>Anderson</t>
  </si>
  <si>
    <t>CAF Chq</t>
  </si>
  <si>
    <t>17.2.20</t>
  </si>
  <si>
    <t>19.2.20</t>
  </si>
  <si>
    <t>Period 20.12.19 to 17.1.20</t>
  </si>
  <si>
    <t>Period 18.1.20 to 19.2.20</t>
  </si>
  <si>
    <t>24.2.20</t>
  </si>
  <si>
    <t>25.2.20</t>
  </si>
  <si>
    <t>L</t>
  </si>
  <si>
    <t>3.3.20</t>
  </si>
  <si>
    <t>Joyce</t>
  </si>
  <si>
    <t>4.3.20</t>
  </si>
  <si>
    <t>Kay</t>
  </si>
  <si>
    <t>Matheson</t>
  </si>
  <si>
    <t>D/credot</t>
  </si>
  <si>
    <t>6.3.20</t>
  </si>
  <si>
    <t>L C</t>
  </si>
  <si>
    <t>Elland</t>
  </si>
  <si>
    <t>Knight</t>
  </si>
  <si>
    <t>Jackie</t>
  </si>
  <si>
    <t>Weil</t>
  </si>
  <si>
    <t>Period 20.2.20 to 19.3.20</t>
  </si>
  <si>
    <t>24.3.20</t>
  </si>
  <si>
    <t>Jason</t>
  </si>
  <si>
    <t>Still</t>
  </si>
  <si>
    <t>31.3.20</t>
  </si>
  <si>
    <t>14.4.20</t>
  </si>
  <si>
    <t>F</t>
  </si>
  <si>
    <t>Kippen</t>
  </si>
  <si>
    <t>16.4.20</t>
  </si>
  <si>
    <t>Gibbs</t>
  </si>
  <si>
    <t>Period 20.3.20 to 17.4.20</t>
  </si>
  <si>
    <t>22.4.20</t>
  </si>
  <si>
    <t>Dobb</t>
  </si>
  <si>
    <t>24.4.20</t>
  </si>
  <si>
    <t>rendall</t>
  </si>
  <si>
    <t>29.4.20</t>
  </si>
  <si>
    <t>Branscombe</t>
  </si>
  <si>
    <t>D?Credit</t>
  </si>
  <si>
    <t>30.4.20</t>
  </si>
  <si>
    <t>6.5.20</t>
  </si>
  <si>
    <t>Smith</t>
  </si>
  <si>
    <t>Condon</t>
  </si>
  <si>
    <t>Dr</t>
  </si>
  <si>
    <t>B R</t>
  </si>
  <si>
    <t>19.5.20</t>
  </si>
  <si>
    <t>A J</t>
  </si>
  <si>
    <t>Forward</t>
  </si>
  <si>
    <t>Period 18.4.20 to 19.5.20</t>
  </si>
  <si>
    <t>`</t>
  </si>
  <si>
    <t>21.5.20</t>
  </si>
  <si>
    <t>Gillian</t>
  </si>
  <si>
    <t>Davey</t>
  </si>
  <si>
    <t>D?/Credit</t>
  </si>
  <si>
    <t>29.5.20</t>
  </si>
  <si>
    <t>Patricia</t>
  </si>
  <si>
    <t>Drake</t>
  </si>
  <si>
    <t>1.6.20</t>
  </si>
  <si>
    <t>Franklin</t>
  </si>
  <si>
    <t>8.6.20</t>
  </si>
  <si>
    <t>Christopher</t>
  </si>
  <si>
    <t>Brown</t>
  </si>
  <si>
    <t>10.6.20</t>
  </si>
  <si>
    <t>Langdon</t>
  </si>
  <si>
    <t>Period 20.5.20 to 19.6.20</t>
  </si>
  <si>
    <t>22.6.20</t>
  </si>
  <si>
    <t>Angela</t>
  </si>
  <si>
    <t>Thompson</t>
  </si>
  <si>
    <t>E L</t>
  </si>
  <si>
    <t>Mullen</t>
  </si>
  <si>
    <t>2.7.20</t>
  </si>
  <si>
    <t>Hines</t>
  </si>
  <si>
    <t>13.7.20</t>
  </si>
  <si>
    <t xml:space="preserve">Period 20.6.20 to 17.7.20 </t>
  </si>
  <si>
    <t>10.8.20</t>
  </si>
  <si>
    <t>14.8.20</t>
  </si>
  <si>
    <t>Thomas</t>
  </si>
  <si>
    <t>Period 18.7.20 to 19.8.20</t>
  </si>
  <si>
    <t>Martin</t>
  </si>
  <si>
    <t>Ayling</t>
  </si>
  <si>
    <t xml:space="preserve">M K </t>
  </si>
  <si>
    <t>Russell</t>
  </si>
  <si>
    <t>26.8.20</t>
  </si>
  <si>
    <t>Okon</t>
  </si>
  <si>
    <t>1.10.20</t>
  </si>
  <si>
    <t xml:space="preserve">E V </t>
  </si>
  <si>
    <t>7.10.20</t>
  </si>
  <si>
    <t>Rachel</t>
  </si>
  <si>
    <t>Wixey</t>
  </si>
  <si>
    <t>Sullivan</t>
  </si>
  <si>
    <t>Y</t>
  </si>
  <si>
    <t>7.9.20</t>
  </si>
  <si>
    <t>Finding</t>
  </si>
  <si>
    <t>Howes</t>
  </si>
  <si>
    <t>8.9.20</t>
  </si>
  <si>
    <t>Harris</t>
  </si>
  <si>
    <t>M J</t>
  </si>
  <si>
    <t>Griffiths</t>
  </si>
  <si>
    <t>10.9.20</t>
  </si>
  <si>
    <t>Doggee</t>
  </si>
  <si>
    <t>B</t>
  </si>
  <si>
    <t>Vick</t>
  </si>
  <si>
    <t>17.9.20</t>
  </si>
  <si>
    <t>Period 20.8.20 to 18.9.20</t>
  </si>
  <si>
    <t>Envelopes for Calendars</t>
  </si>
  <si>
    <t>FSW EXPENDITURE:   1st JANUARY 2020  -  31st  DECEMBER 2020</t>
  </si>
  <si>
    <t>26.2.20</t>
  </si>
  <si>
    <t>Ink, Postae + Hobby Fair Stall cost</t>
  </si>
  <si>
    <t>Period 20.3.120 to 17.4.20</t>
  </si>
  <si>
    <t>22.5.20</t>
  </si>
  <si>
    <t>Leaflets</t>
  </si>
  <si>
    <t>17.7.20</t>
  </si>
  <si>
    <t>Ink, Paper, Laminated Pockets</t>
  </si>
  <si>
    <t>Period 20.6.20 to 17.7.20</t>
  </si>
  <si>
    <t>Ruth Budd</t>
  </si>
  <si>
    <t>1st prize Photo Competition</t>
  </si>
  <si>
    <t>Daycare</t>
  </si>
  <si>
    <t>21.9.20</t>
  </si>
  <si>
    <t>Marvrellis</t>
  </si>
  <si>
    <t>28.9.20</t>
  </si>
  <si>
    <t>E</t>
  </si>
  <si>
    <t>Million</t>
  </si>
  <si>
    <t>2.10.20</t>
  </si>
  <si>
    <t>Kemp</t>
  </si>
  <si>
    <t>Moria</t>
  </si>
  <si>
    <t>O'Donnell</t>
  </si>
  <si>
    <t>5.10.20</t>
  </si>
  <si>
    <t>P F</t>
  </si>
  <si>
    <t>8.10.20</t>
  </si>
  <si>
    <t>C M</t>
  </si>
  <si>
    <t>Healey</t>
  </si>
  <si>
    <t>12.10.20</t>
  </si>
  <si>
    <t>Marson</t>
  </si>
  <si>
    <t>Dadson</t>
  </si>
  <si>
    <t>15.10.20</t>
  </si>
  <si>
    <t>Kempster</t>
  </si>
  <si>
    <t>E A</t>
  </si>
  <si>
    <t>Period  19.9.20 to 19.10.20</t>
  </si>
  <si>
    <t>20.10.20</t>
  </si>
  <si>
    <t>Croydon Council</t>
  </si>
  <si>
    <t>9.11.20</t>
  </si>
  <si>
    <t>P K</t>
  </si>
  <si>
    <t>Bagnall</t>
  </si>
  <si>
    <t>10.11.20</t>
  </si>
  <si>
    <t xml:space="preserve">R </t>
  </si>
  <si>
    <t>Glover</t>
  </si>
  <si>
    <t>12.11.20</t>
  </si>
  <si>
    <t>Simes</t>
  </si>
  <si>
    <t>Period 20.10.20 to 19.11.20</t>
  </si>
  <si>
    <t>20.11.20</t>
  </si>
  <si>
    <t>23.11.20</t>
  </si>
  <si>
    <t>Jilani</t>
  </si>
  <si>
    <t>25.11.20</t>
  </si>
  <si>
    <t>Karen</t>
  </si>
  <si>
    <t>2.12.20</t>
  </si>
  <si>
    <t>3.12.20</t>
  </si>
  <si>
    <t>8.12.20</t>
  </si>
  <si>
    <t xml:space="preserve">M A </t>
  </si>
  <si>
    <t>T J</t>
  </si>
  <si>
    <t>Buxton</t>
  </si>
  <si>
    <t>Robinson</t>
  </si>
  <si>
    <t>Tarlton</t>
  </si>
  <si>
    <t>14.12.20</t>
  </si>
  <si>
    <t>M</t>
  </si>
  <si>
    <t>15.12.20</t>
  </si>
  <si>
    <t>Wixley</t>
  </si>
  <si>
    <t>17.12.20</t>
  </si>
  <si>
    <t>D/Credot</t>
  </si>
  <si>
    <t>18.12.20</t>
  </si>
  <si>
    <t>Period 20.11.20 to 18.12.20</t>
  </si>
  <si>
    <t>21.12.20</t>
  </si>
  <si>
    <t>22.12.20</t>
  </si>
  <si>
    <t>23.12.20</t>
  </si>
  <si>
    <t>29.12.20</t>
  </si>
  <si>
    <t>30.12.20</t>
  </si>
  <si>
    <t>Period 19.12.20 to 31.12.20</t>
  </si>
  <si>
    <t>S Crapper</t>
  </si>
  <si>
    <t>Stamps &amp; Photocopying</t>
  </si>
  <si>
    <t>Zurich</t>
  </si>
  <si>
    <t xml:space="preserve">Public Liability &amp; Tools Insurance    </t>
  </si>
  <si>
    <t>Period 19.9.20 to 19.10.20</t>
  </si>
  <si>
    <t>21.10.20</t>
  </si>
  <si>
    <t>L Morris</t>
  </si>
  <si>
    <t>29.10.20</t>
  </si>
  <si>
    <t>Plaque</t>
  </si>
  <si>
    <t>24.11.20</t>
  </si>
  <si>
    <t>N Fox</t>
  </si>
  <si>
    <t>Tools</t>
  </si>
  <si>
    <t>Advert to promote Calenders</t>
  </si>
  <si>
    <t>219</t>
  </si>
  <si>
    <t>217</t>
  </si>
  <si>
    <t>218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</si>
  <si>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</si>
  <si>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</si>
  <si>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</si>
  <si>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</si>
  <si>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</si>
  <si>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</si>
  <si>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</si>
  <si>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</si>
  <si>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</t>
  </si>
  <si>
    <t>Dec</t>
  </si>
  <si>
    <t>Totals</t>
  </si>
  <si>
    <t>204-207</t>
  </si>
  <si>
    <t>210</t>
  </si>
  <si>
    <t>211</t>
  </si>
  <si>
    <t>212</t>
  </si>
  <si>
    <t>213</t>
  </si>
  <si>
    <t>214</t>
  </si>
  <si>
    <t>215-216</t>
  </si>
  <si>
    <t>217-218</t>
  </si>
  <si>
    <t>220-221</t>
  </si>
  <si>
    <t xml:space="preserve">N </t>
  </si>
  <si>
    <t>Hanley</t>
  </si>
  <si>
    <t>O'Connor</t>
  </si>
  <si>
    <t>Creer</t>
  </si>
  <si>
    <t>Polly</t>
  </si>
  <si>
    <t>Harold</t>
  </si>
  <si>
    <t>Flippance</t>
  </si>
  <si>
    <t>C S</t>
  </si>
  <si>
    <t>Beatrice</t>
  </si>
  <si>
    <t>Robin</t>
  </si>
  <si>
    <t>Birkett</t>
  </si>
  <si>
    <t>Battie</t>
  </si>
  <si>
    <t>I</t>
  </si>
  <si>
    <t>Grace</t>
  </si>
  <si>
    <t>Graham</t>
  </si>
  <si>
    <t>Simmons</t>
  </si>
  <si>
    <t>Catherine</t>
  </si>
  <si>
    <t>Buckley</t>
  </si>
  <si>
    <t>Martine</t>
  </si>
  <si>
    <t>Kellaway</t>
  </si>
  <si>
    <t>Nicole</t>
  </si>
  <si>
    <t>31.12.19</t>
  </si>
  <si>
    <t>Period 21.12.19 to 31.12.19</t>
  </si>
  <si>
    <t>27th December2019  to 31st December 2020</t>
  </si>
  <si>
    <t>Ann</t>
  </si>
  <si>
    <t>Barbara</t>
  </si>
  <si>
    <t>Mills</t>
  </si>
  <si>
    <t>M C</t>
  </si>
  <si>
    <t>Shallcross</t>
  </si>
  <si>
    <t>Cat</t>
  </si>
  <si>
    <t>Wayne</t>
  </si>
  <si>
    <t>Whitfield</t>
  </si>
  <si>
    <t>INCOME</t>
  </si>
  <si>
    <t>Subscriptions</t>
  </si>
  <si>
    <t>Donations</t>
  </si>
  <si>
    <t>Anonymous Donations</t>
  </si>
  <si>
    <t>Calendars Donations***</t>
  </si>
  <si>
    <t>Calendars Postage</t>
  </si>
  <si>
    <t xml:space="preserve">Open Day </t>
  </si>
  <si>
    <t>Grants (Croydon Council)</t>
  </si>
  <si>
    <t>Grants (HRMC Gift Aid for 2017/8)</t>
  </si>
  <si>
    <t>Refund Bench</t>
  </si>
  <si>
    <t>Repayment from Barclays 18.5.16 (Vodaphone)</t>
  </si>
  <si>
    <t>TOTAL Income</t>
  </si>
  <si>
    <t>EXPENDITURE</t>
  </si>
  <si>
    <t>Equipment - Tools</t>
  </si>
  <si>
    <t>Repair of Pathways</t>
  </si>
  <si>
    <t>Notice Boards</t>
  </si>
  <si>
    <t>Open Day Photo Competition &amp; Tombola Prizes</t>
  </si>
  <si>
    <t>FSW Calendars (8 2014 Calendars)(70: 2015 Calendars)</t>
  </si>
  <si>
    <t>Hire of Forum Meeting Room 2012 + 2013</t>
  </si>
  <si>
    <t xml:space="preserve">Training Course (Insecticides) </t>
  </si>
  <si>
    <t xml:space="preserve">Miscellaneous </t>
  </si>
  <si>
    <t>Commemorative Benches</t>
  </si>
  <si>
    <t>Collaboration with other Conservation Organisations</t>
  </si>
  <si>
    <t xml:space="preserve">Signage/Banners </t>
  </si>
  <si>
    <t>Barclays Bank Incorrect Transaction Swintons 3.4.17</t>
  </si>
  <si>
    <t>Total Expenditure</t>
  </si>
  <si>
    <t>Surplus of Income over Expenditure</t>
  </si>
  <si>
    <t>Balance Sheet at end of Financial Year</t>
  </si>
  <si>
    <t>Balance at start of Financial Year</t>
  </si>
  <si>
    <t>Plus income for Financial Year</t>
  </si>
  <si>
    <t>Total Cash</t>
  </si>
  <si>
    <t>Less expenditure for Financial Year</t>
  </si>
  <si>
    <t>Balance at end of Financial Year</t>
  </si>
  <si>
    <t>Signed as correct:</t>
  </si>
  <si>
    <t>Accounts prepared by S Crapper, Treasurer of FSW (sandracrapper@btinternet.com)</t>
  </si>
  <si>
    <t>ANNUAL ACCOUNTS 2020 (1.1.20 to 31.12.20)</t>
  </si>
  <si>
    <t>Hilton</t>
  </si>
  <si>
    <t>Gerald</t>
  </si>
  <si>
    <t>Anns</t>
  </si>
  <si>
    <t>End of FY 2020 TOTALS</t>
  </si>
  <si>
    <t>Christine</t>
  </si>
  <si>
    <t xml:space="preserve">Han </t>
  </si>
  <si>
    <t xml:space="preserve">FRIENDS OF SELSDON WOOD </t>
  </si>
  <si>
    <t xml:space="preserve">INCOME &amp; EXPENDITURE ACCOUNTS </t>
  </si>
  <si>
    <t>Reconcilliation 1st January - 31st December 2020</t>
  </si>
  <si>
    <t>Period 1.1.20 to 17.1.20</t>
  </si>
  <si>
    <t>Period 20.10.20. to 19.11.20</t>
  </si>
  <si>
    <t>220</t>
  </si>
  <si>
    <t>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</si>
</sst>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307">
    <xf numFmtId="0" fontId="0" fillId="0" borderId="0" xfId="0"/>
    <xf numFmtId="4" fontId="0" fillId="0" borderId="0" xfId="0" applyNumberFormat="1"/>
    <xf numFmtId="0" fontId="0" fillId="0" borderId="1" xfId="0" applyBorder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" fontId="7" fillId="0" borderId="0" xfId="0" applyNumberFormat="1" applyFont="1"/>
    <xf numFmtId="0" fontId="7" fillId="0" borderId="0" xfId="0" applyFont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/>
    <xf numFmtId="4" fontId="7" fillId="0" borderId="1" xfId="0" applyNumberFormat="1" applyFont="1" applyBorder="1" applyAlignment="1"/>
    <xf numFmtId="4" fontId="1" fillId="0" borderId="0" xfId="0" applyNumberFormat="1" applyFont="1" applyAlignment="1"/>
    <xf numFmtId="4" fontId="1" fillId="0" borderId="1" xfId="0" applyNumberFormat="1" applyFont="1" applyBorder="1" applyAlignment="1"/>
    <xf numFmtId="1" fontId="0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 applyBorder="1" applyAlignment="1">
      <alignment wrapText="1"/>
    </xf>
    <xf numFmtId="4" fontId="0" fillId="0" borderId="0" xfId="0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4" fontId="0" fillId="3" borderId="1" xfId="0" applyNumberFormat="1" applyFont="1" applyFill="1" applyBorder="1" applyAlignment="1">
      <alignment wrapText="1"/>
    </xf>
    <xf numFmtId="4" fontId="0" fillId="0" borderId="0" xfId="0" applyNumberFormat="1" applyFill="1"/>
    <xf numFmtId="0" fontId="1" fillId="0" borderId="1" xfId="0" applyFont="1" applyBorder="1"/>
    <xf numFmtId="0" fontId="0" fillId="0" borderId="1" xfId="0" applyFont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wrapText="1"/>
    </xf>
    <xf numFmtId="4" fontId="7" fillId="3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4" fontId="0" fillId="3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" fontId="0" fillId="0" borderId="0" xfId="0" applyNumberFormat="1" applyFill="1" applyBorder="1"/>
    <xf numFmtId="0" fontId="0" fillId="0" borderId="0" xfId="0" applyBorder="1"/>
    <xf numFmtId="4" fontId="0" fillId="0" borderId="0" xfId="0" applyNumberFormat="1" applyBorder="1"/>
    <xf numFmtId="1" fontId="7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/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" fontId="1" fillId="0" borderId="0" xfId="0" applyNumberFormat="1" applyFont="1" applyFill="1"/>
    <xf numFmtId="0" fontId="1" fillId="0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/>
    <xf numFmtId="0" fontId="2" fillId="0" borderId="0" xfId="0" applyFont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4" fontId="14" fillId="5" borderId="1" xfId="0" applyNumberFormat="1" applyFont="1" applyFill="1" applyBorder="1"/>
    <xf numFmtId="4" fontId="0" fillId="5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4" fontId="0" fillId="0" borderId="1" xfId="0" applyNumberFormat="1" applyFont="1" applyBorder="1"/>
    <xf numFmtId="4" fontId="0" fillId="0" borderId="1" xfId="0" applyNumberFormat="1" applyBorder="1"/>
    <xf numFmtId="0" fontId="2" fillId="0" borderId="1" xfId="0" applyFont="1" applyFill="1" applyBorder="1"/>
    <xf numFmtId="0" fontId="2" fillId="0" borderId="1" xfId="0" applyFont="1" applyBorder="1"/>
    <xf numFmtId="4" fontId="12" fillId="0" borderId="1" xfId="0" applyNumberFormat="1" applyFont="1" applyBorder="1"/>
    <xf numFmtId="4" fontId="2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5" fillId="0" borderId="0" xfId="0" applyFont="1"/>
    <xf numFmtId="0" fontId="10" fillId="0" borderId="0" xfId="0" applyFont="1"/>
    <xf numFmtId="4" fontId="5" fillId="0" borderId="0" xfId="0" applyNumberFormat="1" applyFont="1"/>
    <xf numFmtId="4" fontId="1" fillId="0" borderId="1" xfId="0" applyNumberFormat="1" applyFont="1" applyBorder="1"/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" fontId="3" fillId="3" borderId="1" xfId="0" applyNumberFormat="1" applyFont="1" applyFill="1" applyBorder="1" applyAlignment="1">
      <alignment horizontal="left" wrapText="1"/>
    </xf>
    <xf numFmtId="0" fontId="15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4" fontId="7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3" fillId="6" borderId="1" xfId="0" applyNumberFormat="1" applyFont="1" applyFill="1" applyBorder="1" applyAlignment="1">
      <alignment horizontal="left" wrapText="1"/>
    </xf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1" xfId="0" applyNumberFormat="1" applyFont="1" applyFill="1" applyBorder="1" applyAlignment="1"/>
    <xf numFmtId="1" fontId="1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0" fontId="0" fillId="0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wrapText="1"/>
    </xf>
    <xf numFmtId="0" fontId="1" fillId="6" borderId="0" xfId="0" applyFont="1" applyFill="1" applyBorder="1"/>
    <xf numFmtId="0" fontId="1" fillId="6" borderId="0" xfId="0" applyFont="1" applyFill="1"/>
    <xf numFmtId="4" fontId="1" fillId="6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" fontId="6" fillId="0" borderId="1" xfId="0" applyNumberFormat="1" applyFont="1" applyBorder="1" applyAlignment="1"/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1" xfId="0" applyFont="1" applyBorder="1"/>
    <xf numFmtId="0" fontId="6" fillId="6" borderId="1" xfId="0" applyFont="1" applyFill="1" applyBorder="1"/>
    <xf numFmtId="0" fontId="8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0" fillId="0" borderId="0" xfId="0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4" fontId="2" fillId="2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 wrapText="1"/>
    </xf>
    <xf numFmtId="4" fontId="1" fillId="6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Border="1"/>
    <xf numFmtId="49" fontId="11" fillId="0" borderId="0" xfId="0" applyNumberFormat="1" applyFont="1" applyAlignment="1">
      <alignment horizontal="center"/>
    </xf>
    <xf numFmtId="49" fontId="13" fillId="4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>
      <alignment horizontal="right" wrapText="1"/>
    </xf>
    <xf numFmtId="1" fontId="1" fillId="6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2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/>
    <xf numFmtId="0" fontId="7" fillId="0" borderId="1" xfId="0" applyFont="1" applyFill="1" applyBorder="1"/>
    <xf numFmtId="0" fontId="7" fillId="0" borderId="0" xfId="0" applyFont="1" applyAlignment="1">
      <alignment horizontal="left" wrapText="1"/>
    </xf>
    <xf numFmtId="4" fontId="7" fillId="0" borderId="0" xfId="0" applyNumberFormat="1" applyFont="1" applyAlignment="1">
      <alignment horizontal="left" wrapText="1"/>
    </xf>
    <xf numFmtId="0" fontId="12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right"/>
    </xf>
    <xf numFmtId="4" fontId="7" fillId="3" borderId="2" xfId="0" applyNumberFormat="1" applyFont="1" applyFill="1" applyBorder="1" applyAlignment="1">
      <alignment horizontal="left" wrapText="1"/>
    </xf>
    <xf numFmtId="4" fontId="7" fillId="0" borderId="2" xfId="0" applyNumberFormat="1" applyFont="1" applyBorder="1" applyAlignment="1"/>
    <xf numFmtId="1" fontId="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0" fontId="1" fillId="6" borderId="5" xfId="0" applyFont="1" applyFill="1" applyBorder="1"/>
    <xf numFmtId="4" fontId="1" fillId="6" borderId="5" xfId="0" applyNumberFormat="1" applyFont="1" applyFill="1" applyBorder="1" applyAlignment="1">
      <alignment horizontal="right"/>
    </xf>
    <xf numFmtId="4" fontId="3" fillId="6" borderId="5" xfId="0" applyNumberFormat="1" applyFont="1" applyFill="1" applyBorder="1" applyAlignment="1">
      <alignment horizontal="left" wrapText="1"/>
    </xf>
    <xf numFmtId="4" fontId="1" fillId="6" borderId="5" xfId="0" applyNumberFormat="1" applyFont="1" applyFill="1" applyBorder="1" applyAlignment="1"/>
    <xf numFmtId="1" fontId="1" fillId="6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4" fontId="1" fillId="6" borderId="5" xfId="0" applyNumberFormat="1" applyFont="1" applyFill="1" applyBorder="1" applyAlignment="1">
      <alignment horizontal="center" wrapText="1"/>
    </xf>
    <xf numFmtId="0" fontId="0" fillId="0" borderId="1" xfId="0" applyFont="1" applyBorder="1"/>
    <xf numFmtId="4" fontId="7" fillId="0" borderId="1" xfId="0" applyNumberFormat="1" applyFont="1" applyBorder="1"/>
    <xf numFmtId="4" fontId="7" fillId="0" borderId="6" xfId="1" applyNumberFormat="1" applyFont="1" applyFill="1" applyBorder="1" applyAlignment="1">
      <alignment horizontal="right"/>
    </xf>
    <xf numFmtId="4" fontId="7" fillId="0" borderId="6" xfId="1" applyNumberFormat="1" applyFont="1" applyFill="1" applyBorder="1" applyAlignment="1">
      <alignment horizontal="center"/>
    </xf>
    <xf numFmtId="4" fontId="7" fillId="0" borderId="6" xfId="1" applyNumberFormat="1" applyFont="1" applyFill="1" applyBorder="1" applyAlignment="1">
      <alignment horizontal="center" wrapText="1"/>
    </xf>
    <xf numFmtId="0" fontId="17" fillId="0" borderId="1" xfId="0" applyFont="1" applyFill="1" applyBorder="1"/>
    <xf numFmtId="0" fontId="1" fillId="0" borderId="0" xfId="0" applyFont="1" applyFill="1" applyBorder="1"/>
    <xf numFmtId="0" fontId="19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0" fillId="0" borderId="0" xfId="0" applyNumberFormat="1" applyFont="1" applyFill="1" applyBorder="1"/>
    <xf numFmtId="0" fontId="19" fillId="0" borderId="0" xfId="0" applyFont="1" applyFill="1" applyBorder="1"/>
    <xf numFmtId="4" fontId="1" fillId="0" borderId="0" xfId="0" applyNumberFormat="1" applyFont="1" applyFill="1" applyBorder="1"/>
    <xf numFmtId="0" fontId="4" fillId="0" borderId="0" xfId="0" applyFont="1" applyFill="1" applyBorder="1"/>
    <xf numFmtId="0" fontId="20" fillId="0" borderId="0" xfId="0" applyFont="1" applyFill="1" applyBorder="1"/>
    <xf numFmtId="0" fontId="0" fillId="0" borderId="0" xfId="0" applyFill="1" applyAlignment="1"/>
    <xf numFmtId="0" fontId="21" fillId="0" borderId="0" xfId="0" applyFont="1" applyFill="1"/>
    <xf numFmtId="4" fontId="0" fillId="0" borderId="0" xfId="0" applyNumberFormat="1" applyFill="1" applyBorder="1" applyAlignment="1"/>
    <xf numFmtId="4" fontId="4" fillId="0" borderId="0" xfId="0" applyNumberFormat="1" applyFont="1" applyFill="1" applyBorder="1"/>
    <xf numFmtId="4" fontId="19" fillId="0" borderId="0" xfId="0" applyNumberFormat="1" applyFont="1" applyFill="1" applyBorder="1" applyAlignment="1"/>
    <xf numFmtId="4" fontId="21" fillId="0" borderId="0" xfId="0" applyNumberFormat="1" applyFont="1" applyFill="1"/>
    <xf numFmtId="0" fontId="1" fillId="0" borderId="0" xfId="0" applyFont="1" applyFill="1" applyBorder="1" applyAlignment="1"/>
    <xf numFmtId="0" fontId="0" fillId="6" borderId="1" xfId="0" applyFill="1" applyBorder="1"/>
    <xf numFmtId="0" fontId="1" fillId="6" borderId="1" xfId="0" applyFont="1" applyFill="1" applyBorder="1" applyAlignment="1"/>
    <xf numFmtId="4" fontId="0" fillId="6" borderId="0" xfId="0" applyNumberFormat="1" applyFill="1"/>
    <xf numFmtId="4" fontId="12" fillId="3" borderId="1" xfId="0" applyNumberFormat="1" applyFont="1" applyFill="1" applyBorder="1" applyAlignment="1">
      <alignment horizontal="center" wrapText="1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Fill="1"/>
    <xf numFmtId="4" fontId="0" fillId="0" borderId="0" xfId="0" applyNumberFormat="1" applyFont="1" applyAlignment="1"/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4" fontId="7" fillId="0" borderId="4" xfId="0" applyNumberFormat="1" applyFont="1" applyFill="1" applyBorder="1"/>
    <xf numFmtId="0" fontId="7" fillId="0" borderId="4" xfId="0" applyFont="1" applyFill="1" applyBorder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/>
    <xf numFmtId="1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0" fillId="0" borderId="4" xfId="0" applyNumberFormat="1" applyFont="1" applyFill="1" applyBorder="1"/>
    <xf numFmtId="0" fontId="0" fillId="0" borderId="4" xfId="0" applyFont="1" applyFill="1" applyBorder="1"/>
    <xf numFmtId="0" fontId="7" fillId="0" borderId="0" xfId="0" applyFont="1" applyBorder="1"/>
    <xf numFmtId="4" fontId="0" fillId="0" borderId="0" xfId="0" applyNumberFormat="1" applyFont="1" applyBorder="1"/>
    <xf numFmtId="4" fontId="0" fillId="0" borderId="1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0" fontId="17" fillId="0" borderId="1" xfId="0" applyFont="1" applyBorder="1"/>
    <xf numFmtId="0" fontId="7" fillId="0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wrapText="1"/>
    </xf>
    <xf numFmtId="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/>
    <xf numFmtId="1" fontId="0" fillId="0" borderId="0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22" fillId="0" borderId="0" xfId="0" applyFont="1"/>
    <xf numFmtId="4" fontId="22" fillId="0" borderId="0" xfId="0" applyNumberFormat="1" applyFont="1"/>
    <xf numFmtId="49" fontId="22" fillId="0" borderId="0" xfId="0" applyNumberFormat="1" applyFont="1"/>
    <xf numFmtId="2" fontId="13" fillId="0" borderId="1" xfId="0" applyNumberFormat="1" applyFont="1" applyFill="1" applyBorder="1" applyAlignment="1">
      <alignment horizontal="center" wrapText="1"/>
    </xf>
    <xf numFmtId="2" fontId="1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9" fontId="7" fillId="0" borderId="0" xfId="0" applyNumberFormat="1" applyFont="1" applyFill="1" applyAlignment="1">
      <alignment horizontal="center"/>
    </xf>
    <xf numFmtId="0" fontId="7" fillId="0" borderId="7" xfId="1" applyFont="1" applyBorder="1"/>
    <xf numFmtId="0" fontId="7" fillId="0" borderId="7" xfId="1" applyFont="1" applyFill="1" applyBorder="1"/>
    <xf numFmtId="0" fontId="7" fillId="0" borderId="7" xfId="1" applyFont="1" applyFill="1" applyBorder="1" applyAlignment="1">
      <alignment wrapText="1"/>
    </xf>
    <xf numFmtId="0" fontId="0" fillId="0" borderId="8" xfId="0" applyFont="1" applyFill="1" applyBorder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left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19" fillId="0" borderId="0" xfId="0" applyFont="1" applyFill="1" applyBorder="1" applyAlignment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584200</xdr:colOff>
      <xdr:row>254</xdr:row>
      <xdr:rowOff>44450</xdr:rowOff>
    </xdr:from>
    <xdr:to>
      <xdr:col>8</xdr:col>
      <xdr:colOff>514350</xdr:colOff>
      <xdr:row>256</xdr:row>
      <xdr:rowOff>165100</xdr:rowOff>
    </xdr:to>
    <xdr:pic>
      <xdr:nvPicPr>
        <xdr:cNvPr id="2" name="Picture 1" descr="C:\Users\Sandra Crapper\AppData\Local\Microsoft\Windows\INetCacheContent.Word\Alan William's Signatur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00" y="49726850"/>
          <a:ext cx="107315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508001</xdr:colOff>
      <xdr:row>253</xdr:row>
      <xdr:rowOff>165100</xdr:rowOff>
    </xdr:from>
    <xdr:to>
      <xdr:col>2</xdr:col>
      <xdr:colOff>304800</xdr:colOff>
      <xdr:row>255</xdr:row>
      <xdr:rowOff>6350</xdr:rowOff>
    </xdr:to>
    <xdr:pic>
      <xdr:nvPicPr>
        <xdr:cNvPr id="3" name="Picture 2" descr="signatures sc 002 (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1" y="49663350"/>
          <a:ext cx="1015999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3</xdr:col>
      <xdr:colOff>690880</xdr:colOff>
      <xdr:row>262</xdr:row>
      <xdr:rowOff>33655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5B42C-B3A6-7240-87B7-954BEA2F356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53187600"/>
          <a:ext cx="2011680" cy="795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56</xdr:row>
      <xdr:rowOff>38100</xdr:rowOff>
    </xdr:from>
    <xdr:to>
      <xdr:col>3</xdr:col>
      <xdr:colOff>285749</xdr:colOff>
      <xdr:row>56</xdr:row>
      <xdr:rowOff>254000</xdr:rowOff>
    </xdr:to>
    <xdr:pic>
      <xdr:nvPicPr>
        <xdr:cNvPr id="2" name="Picture 1" descr="signatures sc 002 (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" y="12903200"/>
          <a:ext cx="1015999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57</xdr:row>
      <xdr:rowOff>152400</xdr:rowOff>
    </xdr:from>
    <xdr:to>
      <xdr:col>3</xdr:col>
      <xdr:colOff>158750</xdr:colOff>
      <xdr:row>59</xdr:row>
      <xdr:rowOff>6350</xdr:rowOff>
    </xdr:to>
    <xdr:pic>
      <xdr:nvPicPr>
        <xdr:cNvPr id="3" name="Picture 2" descr="C:\Users\Sandra Crapper\AppData\Local\Microsoft\Windows\INetCacheContent.Word\Alan William's Signature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3296900"/>
          <a:ext cx="10731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43</xdr:row>
      <xdr:rowOff>25400</xdr:rowOff>
    </xdr:from>
    <xdr:to>
      <xdr:col>8</xdr:col>
      <xdr:colOff>101600</xdr:colOff>
      <xdr:row>45</xdr:row>
      <xdr:rowOff>127000</xdr:rowOff>
    </xdr:to>
    <xdr:pic>
      <xdr:nvPicPr>
        <xdr:cNvPr id="2" name="Picture 1" descr="C:\Users\Sandra Crapper\AppData\Local\Microsoft\Windows\INetCacheContent.Word\Alan William's Signatur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7994650"/>
          <a:ext cx="107315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107950</xdr:colOff>
      <xdr:row>42</xdr:row>
      <xdr:rowOff>0</xdr:rowOff>
    </xdr:from>
    <xdr:to>
      <xdr:col>3</xdr:col>
      <xdr:colOff>82549</xdr:colOff>
      <xdr:row>44</xdr:row>
      <xdr:rowOff>38100</xdr:rowOff>
    </xdr:to>
    <xdr:pic>
      <xdr:nvPicPr>
        <xdr:cNvPr id="3" name="Picture 2" descr="signatures sc 002 (2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" y="7785100"/>
          <a:ext cx="1193799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0"/>
  <sheetViews>
    <sheetView tabSelected="1" topLeftCell="A224" workbookViewId="0">
      <selection activeCell="E267" sqref="E267"/>
    </sheetView>
  </sheetViews>
  <sheetFormatPr baseColWidth="10" defaultColWidth="8.6640625" defaultRowHeight="15" x14ac:dyDescent="0.2"/>
  <cols>
    <col min="1" max="1" width="8.6640625" style="130" customWidth="1"/>
    <col min="2" max="2" width="8.6640625" style="130"/>
    <col min="3" max="3" width="8.6640625" style="130" customWidth="1"/>
    <col min="4" max="4" width="13.33203125" style="130" customWidth="1"/>
    <col min="5" max="5" width="9.33203125" style="237" customWidth="1"/>
    <col min="6" max="6" width="2.5" style="238" customWidth="1"/>
    <col min="7" max="7" width="8.5" style="237" customWidth="1"/>
    <col min="8" max="8" width="7.83203125" style="237" customWidth="1"/>
    <col min="9" max="9" width="8" style="239" customWidth="1"/>
    <col min="10" max="10" width="10.1640625" style="239" customWidth="1"/>
    <col min="11" max="11" width="7.83203125" style="239" customWidth="1"/>
    <col min="12" max="12" width="8.5" style="239" customWidth="1"/>
    <col min="13" max="13" width="8.1640625" style="239" customWidth="1"/>
    <col min="14" max="14" width="9.5" style="239" customWidth="1"/>
    <col min="15" max="16" width="8.1640625" style="239" customWidth="1"/>
    <col min="17" max="17" width="5.33203125" style="240" customWidth="1"/>
    <col min="18" max="18" width="7.5" style="72" customWidth="1"/>
    <col min="19" max="19" width="9.6640625" style="241" customWidth="1"/>
    <col min="20" max="20" width="1.83203125" style="242" customWidth="1"/>
    <col min="21" max="21" width="9.6640625" style="69" customWidth="1"/>
    <col min="22" max="22" width="9.6640625" style="130" customWidth="1"/>
    <col min="23" max="23" width="9" style="130" customWidth="1"/>
    <col min="24" max="24" width="9.1640625" style="131"/>
    <col min="25" max="25" width="14.6640625" style="130" customWidth="1"/>
    <col min="26" max="26" width="9.1640625" style="130" customWidth="1"/>
    <col min="27" max="16384" width="8.6640625" style="130"/>
  </cols>
  <sheetData>
    <row r="1" spans="1:24" x14ac:dyDescent="0.2">
      <c r="A1" s="5" t="s">
        <v>3</v>
      </c>
      <c r="U1" s="70"/>
    </row>
    <row r="2" spans="1:24" s="3" customFormat="1" x14ac:dyDescent="0.2">
      <c r="A2" s="5" t="s">
        <v>6</v>
      </c>
      <c r="D2" s="3" t="s">
        <v>507</v>
      </c>
      <c r="E2" s="155"/>
      <c r="F2" s="78"/>
      <c r="G2" s="155"/>
      <c r="H2" s="155"/>
      <c r="I2" s="16"/>
      <c r="J2" s="16"/>
      <c r="K2" s="16"/>
      <c r="L2" s="16"/>
      <c r="M2" s="16"/>
      <c r="N2" s="16"/>
      <c r="O2" s="16"/>
      <c r="P2" s="16"/>
      <c r="Q2" s="20"/>
      <c r="R2" s="73"/>
      <c r="S2" s="9"/>
      <c r="T2" s="79"/>
      <c r="U2" s="70"/>
      <c r="X2" s="4"/>
    </row>
    <row r="3" spans="1:24" s="60" customFormat="1" ht="30.75" customHeight="1" x14ac:dyDescent="0.2">
      <c r="A3" s="39" t="s">
        <v>0</v>
      </c>
      <c r="B3" s="39" t="s">
        <v>11</v>
      </c>
      <c r="C3" s="39" t="s">
        <v>14</v>
      </c>
      <c r="D3" s="39" t="s">
        <v>13</v>
      </c>
      <c r="E3" s="156" t="s">
        <v>9</v>
      </c>
      <c r="F3" s="24"/>
      <c r="G3" s="156" t="s">
        <v>12</v>
      </c>
      <c r="H3" s="162" t="s">
        <v>5</v>
      </c>
      <c r="I3" s="40" t="s">
        <v>1</v>
      </c>
      <c r="J3" s="40" t="s">
        <v>39</v>
      </c>
      <c r="K3" s="40" t="s">
        <v>7</v>
      </c>
      <c r="L3" s="40" t="s">
        <v>4</v>
      </c>
      <c r="M3" s="40" t="s">
        <v>224</v>
      </c>
      <c r="N3" s="40" t="s">
        <v>163</v>
      </c>
      <c r="O3" s="40" t="s">
        <v>8</v>
      </c>
      <c r="P3" s="40" t="s">
        <v>124</v>
      </c>
      <c r="Q3" s="41" t="s">
        <v>95</v>
      </c>
      <c r="R3" s="143" t="s">
        <v>105</v>
      </c>
      <c r="S3" s="39" t="s">
        <v>9</v>
      </c>
      <c r="T3" s="43"/>
      <c r="U3" s="13" t="s">
        <v>103</v>
      </c>
      <c r="X3" s="61"/>
    </row>
    <row r="4" spans="1:24" x14ac:dyDescent="0.2">
      <c r="A4" s="209" t="s">
        <v>228</v>
      </c>
      <c r="B4" s="209" t="s">
        <v>23</v>
      </c>
      <c r="C4" s="209" t="s">
        <v>220</v>
      </c>
      <c r="D4" s="209" t="s">
        <v>221</v>
      </c>
      <c r="E4" s="160">
        <v>5</v>
      </c>
      <c r="F4" s="24"/>
      <c r="G4" s="160">
        <v>5</v>
      </c>
      <c r="H4" s="160">
        <v>5</v>
      </c>
      <c r="I4" s="53"/>
      <c r="J4" s="53"/>
      <c r="K4" s="53"/>
      <c r="L4" s="53"/>
      <c r="M4" s="53"/>
      <c r="N4" s="53"/>
      <c r="O4" s="53"/>
      <c r="P4" s="53"/>
      <c r="Q4" s="133"/>
      <c r="R4" s="74" t="s">
        <v>101</v>
      </c>
      <c r="S4" s="134">
        <v>204</v>
      </c>
      <c r="T4" s="24"/>
      <c r="U4" s="29">
        <f>SUM(H4:P4)</f>
        <v>5</v>
      </c>
    </row>
    <row r="5" spans="1:24" x14ac:dyDescent="0.2">
      <c r="A5" s="209" t="s">
        <v>228</v>
      </c>
      <c r="B5" s="209" t="s">
        <v>23</v>
      </c>
      <c r="C5" s="209" t="s">
        <v>118</v>
      </c>
      <c r="D5" s="209" t="s">
        <v>119</v>
      </c>
      <c r="E5" s="160">
        <v>20</v>
      </c>
      <c r="F5" s="32"/>
      <c r="G5" s="160">
        <v>20</v>
      </c>
      <c r="H5" s="160">
        <v>5</v>
      </c>
      <c r="I5" s="53">
        <v>15</v>
      </c>
      <c r="J5" s="53"/>
      <c r="K5" s="53"/>
      <c r="L5" s="53"/>
      <c r="M5" s="53"/>
      <c r="N5" s="53"/>
      <c r="O5" s="53"/>
      <c r="P5" s="53"/>
      <c r="Q5" s="133"/>
      <c r="R5" s="74" t="s">
        <v>101</v>
      </c>
      <c r="S5" s="134">
        <v>204</v>
      </c>
      <c r="T5" s="50"/>
      <c r="U5" s="29">
        <f>SUM(H5:P5)</f>
        <v>20</v>
      </c>
    </row>
    <row r="6" spans="1:24" x14ac:dyDescent="0.2">
      <c r="A6" s="209" t="s">
        <v>229</v>
      </c>
      <c r="B6" s="209" t="s">
        <v>23</v>
      </c>
      <c r="C6" s="209" t="s">
        <v>84</v>
      </c>
      <c r="D6" s="209" t="s">
        <v>19</v>
      </c>
      <c r="E6" s="160">
        <v>5</v>
      </c>
      <c r="F6" s="32"/>
      <c r="G6" s="160">
        <v>5</v>
      </c>
      <c r="H6" s="160">
        <v>5</v>
      </c>
      <c r="I6" s="53"/>
      <c r="J6" s="53"/>
      <c r="K6" s="53"/>
      <c r="L6" s="53"/>
      <c r="M6" s="53"/>
      <c r="N6" s="53"/>
      <c r="O6" s="53"/>
      <c r="P6" s="53"/>
      <c r="Q6" s="133">
        <v>1</v>
      </c>
      <c r="R6" s="74"/>
      <c r="S6" s="134">
        <v>204</v>
      </c>
      <c r="T6" s="50"/>
      <c r="U6" s="29">
        <f>SUM(H6:P6)</f>
        <v>5</v>
      </c>
    </row>
    <row r="7" spans="1:24" x14ac:dyDescent="0.2">
      <c r="A7" s="209" t="s">
        <v>505</v>
      </c>
      <c r="B7" s="209" t="s">
        <v>17</v>
      </c>
      <c r="C7" s="209" t="s">
        <v>484</v>
      </c>
      <c r="D7" s="209" t="s">
        <v>192</v>
      </c>
      <c r="E7" s="160">
        <v>10</v>
      </c>
      <c r="F7" s="32"/>
      <c r="G7" s="160">
        <v>10</v>
      </c>
      <c r="H7" s="160">
        <v>5</v>
      </c>
      <c r="I7" s="53">
        <v>5</v>
      </c>
      <c r="J7" s="53"/>
      <c r="K7" s="53"/>
      <c r="L7" s="53"/>
      <c r="M7" s="53"/>
      <c r="N7" s="53"/>
      <c r="O7" s="53"/>
      <c r="P7" s="53"/>
      <c r="Q7" s="133">
        <v>1</v>
      </c>
      <c r="R7" s="74"/>
      <c r="S7" s="134">
        <v>204</v>
      </c>
      <c r="T7" s="50"/>
      <c r="U7" s="29">
        <f>SUM(H7:P7)</f>
        <v>10</v>
      </c>
    </row>
    <row r="8" spans="1:24" x14ac:dyDescent="0.2">
      <c r="A8" s="27" t="s">
        <v>506</v>
      </c>
      <c r="B8" s="27"/>
      <c r="C8" s="27"/>
      <c r="D8" s="27"/>
      <c r="E8" s="157">
        <f>SUM(E4:E7)</f>
        <v>40</v>
      </c>
      <c r="F8" s="108"/>
      <c r="G8" s="157">
        <f t="shared" ref="G8:Q8" si="0">SUM(G4:G7)</f>
        <v>40</v>
      </c>
      <c r="H8" s="157">
        <f t="shared" si="0"/>
        <v>20</v>
      </c>
      <c r="I8" s="17">
        <f t="shared" si="0"/>
        <v>20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f t="shared" si="0"/>
        <v>0</v>
      </c>
      <c r="P8" s="17">
        <f t="shared" si="0"/>
        <v>0</v>
      </c>
      <c r="Q8" s="128">
        <f t="shared" si="0"/>
        <v>2</v>
      </c>
      <c r="R8" s="144"/>
      <c r="S8" s="17"/>
      <c r="T8" s="68"/>
      <c r="U8" s="52">
        <f>SUM(H8:P8)</f>
        <v>40</v>
      </c>
    </row>
    <row r="9" spans="1:24" s="60" customFormat="1" ht="30.75" customHeight="1" x14ac:dyDescent="0.2">
      <c r="A9" s="39" t="s">
        <v>0</v>
      </c>
      <c r="B9" s="39" t="s">
        <v>11</v>
      </c>
      <c r="C9" s="39" t="s">
        <v>14</v>
      </c>
      <c r="D9" s="39" t="s">
        <v>13</v>
      </c>
      <c r="E9" s="156" t="s">
        <v>9</v>
      </c>
      <c r="F9" s="24"/>
      <c r="G9" s="156" t="s">
        <v>12</v>
      </c>
      <c r="H9" s="162" t="s">
        <v>5</v>
      </c>
      <c r="I9" s="40" t="s">
        <v>1</v>
      </c>
      <c r="J9" s="40" t="s">
        <v>39</v>
      </c>
      <c r="K9" s="40" t="s">
        <v>7</v>
      </c>
      <c r="L9" s="40" t="s">
        <v>4</v>
      </c>
      <c r="M9" s="40" t="s">
        <v>224</v>
      </c>
      <c r="N9" s="40" t="s">
        <v>163</v>
      </c>
      <c r="O9" s="40" t="s">
        <v>8</v>
      </c>
      <c r="P9" s="40" t="s">
        <v>124</v>
      </c>
      <c r="Q9" s="41" t="s">
        <v>95</v>
      </c>
      <c r="R9" s="143" t="s">
        <v>105</v>
      </c>
      <c r="S9" s="39" t="s">
        <v>9</v>
      </c>
      <c r="T9" s="43"/>
      <c r="U9" s="13" t="s">
        <v>103</v>
      </c>
      <c r="X9" s="61"/>
    </row>
    <row r="10" spans="1:24" x14ac:dyDescent="0.2">
      <c r="A10" s="209" t="s">
        <v>230</v>
      </c>
      <c r="B10" s="209" t="s">
        <v>20</v>
      </c>
      <c r="C10" s="209" t="s">
        <v>123</v>
      </c>
      <c r="D10" s="209" t="s">
        <v>184</v>
      </c>
      <c r="E10" s="160">
        <v>5</v>
      </c>
      <c r="F10" s="32"/>
      <c r="G10" s="160">
        <v>5</v>
      </c>
      <c r="H10" s="160">
        <v>5</v>
      </c>
      <c r="I10" s="53"/>
      <c r="J10" s="53"/>
      <c r="K10" s="53"/>
      <c r="L10" s="53"/>
      <c r="M10" s="53"/>
      <c r="N10" s="53"/>
      <c r="O10" s="53"/>
      <c r="P10" s="53"/>
      <c r="Q10" s="133">
        <v>1</v>
      </c>
      <c r="R10" s="74"/>
      <c r="S10" s="134">
        <v>204</v>
      </c>
      <c r="T10" s="50"/>
      <c r="U10" s="29">
        <f>SUM(H10:P10)</f>
        <v>5</v>
      </c>
    </row>
    <row r="11" spans="1:24" ht="16" x14ac:dyDescent="0.2">
      <c r="A11" s="209" t="s">
        <v>230</v>
      </c>
      <c r="B11" s="51" t="s">
        <v>17</v>
      </c>
      <c r="C11" s="51" t="s">
        <v>130</v>
      </c>
      <c r="D11" s="51" t="s">
        <v>129</v>
      </c>
      <c r="E11" s="160">
        <v>5</v>
      </c>
      <c r="F11" s="32"/>
      <c r="G11" s="160">
        <v>5</v>
      </c>
      <c r="H11" s="160">
        <v>5</v>
      </c>
      <c r="I11" s="53"/>
      <c r="J11" s="53"/>
      <c r="K11" s="53"/>
      <c r="L11" s="53"/>
      <c r="M11" s="53"/>
      <c r="N11" s="53"/>
      <c r="O11" s="53"/>
      <c r="P11" s="53"/>
      <c r="Q11" s="133">
        <v>1</v>
      </c>
      <c r="R11" s="74"/>
      <c r="S11" s="134">
        <v>204</v>
      </c>
      <c r="T11" s="50"/>
      <c r="U11" s="29">
        <f t="shared" ref="U11:U18" si="1">SUM(H11:P11)</f>
        <v>5</v>
      </c>
    </row>
    <row r="12" spans="1:24" s="33" customFormat="1" ht="16" x14ac:dyDescent="0.2">
      <c r="A12" s="209" t="s">
        <v>230</v>
      </c>
      <c r="B12" s="30" t="s">
        <v>10</v>
      </c>
      <c r="C12" s="30" t="s">
        <v>33</v>
      </c>
      <c r="D12" s="30" t="s">
        <v>87</v>
      </c>
      <c r="E12" s="35">
        <v>5</v>
      </c>
      <c r="F12" s="32"/>
      <c r="G12" s="35">
        <v>5</v>
      </c>
      <c r="H12" s="66">
        <v>5</v>
      </c>
      <c r="I12" s="31"/>
      <c r="J12" s="31"/>
      <c r="K12" s="31"/>
      <c r="L12" s="31"/>
      <c r="M12" s="31"/>
      <c r="N12" s="31"/>
      <c r="O12" s="31"/>
      <c r="P12" s="31"/>
      <c r="Q12" s="49">
        <v>1</v>
      </c>
      <c r="R12" s="145"/>
      <c r="S12" s="134">
        <v>204</v>
      </c>
      <c r="T12" s="45"/>
      <c r="U12" s="29">
        <f t="shared" si="1"/>
        <v>5</v>
      </c>
      <c r="X12" s="34"/>
    </row>
    <row r="13" spans="1:24" s="33" customFormat="1" ht="16" x14ac:dyDescent="0.2">
      <c r="A13" s="209" t="s">
        <v>230</v>
      </c>
      <c r="B13" s="30" t="s">
        <v>10</v>
      </c>
      <c r="C13" s="30" t="s">
        <v>54</v>
      </c>
      <c r="D13" s="30" t="s">
        <v>53</v>
      </c>
      <c r="E13" s="35">
        <v>5</v>
      </c>
      <c r="F13" s="32"/>
      <c r="G13" s="35">
        <v>5</v>
      </c>
      <c r="H13" s="66">
        <v>5</v>
      </c>
      <c r="I13" s="31"/>
      <c r="J13" s="31"/>
      <c r="K13" s="31"/>
      <c r="L13" s="31"/>
      <c r="M13" s="31"/>
      <c r="N13" s="31"/>
      <c r="O13" s="31"/>
      <c r="P13" s="31"/>
      <c r="Q13" s="49">
        <v>1</v>
      </c>
      <c r="R13" s="145"/>
      <c r="S13" s="134">
        <v>204</v>
      </c>
      <c r="T13" s="45"/>
      <c r="U13" s="29">
        <f t="shared" si="1"/>
        <v>5</v>
      </c>
      <c r="X13" s="34"/>
    </row>
    <row r="14" spans="1:24" s="116" customFormat="1" ht="16" x14ac:dyDescent="0.2">
      <c r="A14" s="209" t="s">
        <v>230</v>
      </c>
      <c r="B14" s="30" t="s">
        <v>23</v>
      </c>
      <c r="C14" s="30" t="s">
        <v>33</v>
      </c>
      <c r="D14" s="30" t="s">
        <v>57</v>
      </c>
      <c r="E14" s="35">
        <v>5</v>
      </c>
      <c r="F14" s="32"/>
      <c r="G14" s="35">
        <v>5</v>
      </c>
      <c r="H14" s="66">
        <v>5</v>
      </c>
      <c r="I14" s="31"/>
      <c r="J14" s="31"/>
      <c r="K14" s="31"/>
      <c r="L14" s="31"/>
      <c r="M14" s="31"/>
      <c r="N14" s="31"/>
      <c r="O14" s="31"/>
      <c r="P14" s="31"/>
      <c r="Q14" s="49">
        <v>1</v>
      </c>
      <c r="R14" s="146"/>
      <c r="S14" s="134">
        <v>204</v>
      </c>
      <c r="T14" s="115"/>
      <c r="U14" s="113">
        <f t="shared" si="1"/>
        <v>5</v>
      </c>
      <c r="X14" s="117"/>
    </row>
    <row r="15" spans="1:24" x14ac:dyDescent="0.2">
      <c r="A15" s="209" t="s">
        <v>230</v>
      </c>
      <c r="B15" s="209" t="s">
        <v>23</v>
      </c>
      <c r="C15" s="209" t="s">
        <v>126</v>
      </c>
      <c r="D15" s="209" t="s">
        <v>127</v>
      </c>
      <c r="E15" s="160">
        <v>5</v>
      </c>
      <c r="F15" s="32"/>
      <c r="G15" s="160">
        <v>5</v>
      </c>
      <c r="H15" s="160">
        <v>5</v>
      </c>
      <c r="I15" s="53"/>
      <c r="J15" s="53"/>
      <c r="K15" s="53"/>
      <c r="L15" s="53"/>
      <c r="M15" s="53"/>
      <c r="N15" s="53"/>
      <c r="O15" s="53"/>
      <c r="P15" s="53"/>
      <c r="Q15" s="133">
        <v>1</v>
      </c>
      <c r="R15" s="74"/>
      <c r="S15" s="134">
        <v>204</v>
      </c>
      <c r="T15" s="50"/>
      <c r="U15" s="29">
        <f t="shared" si="1"/>
        <v>5</v>
      </c>
    </row>
    <row r="16" spans="1:24" ht="16" x14ac:dyDescent="0.2">
      <c r="A16" s="209" t="s">
        <v>230</v>
      </c>
      <c r="B16" s="51" t="s">
        <v>23</v>
      </c>
      <c r="C16" s="209" t="s">
        <v>85</v>
      </c>
      <c r="D16" s="51" t="s">
        <v>91</v>
      </c>
      <c r="E16" s="160">
        <v>5</v>
      </c>
      <c r="F16" s="32"/>
      <c r="G16" s="160">
        <v>5</v>
      </c>
      <c r="H16" s="160">
        <v>5</v>
      </c>
      <c r="I16" s="53"/>
      <c r="J16" s="53"/>
      <c r="K16" s="53"/>
      <c r="L16" s="53"/>
      <c r="M16" s="53"/>
      <c r="N16" s="53"/>
      <c r="O16" s="53"/>
      <c r="P16" s="53"/>
      <c r="Q16" s="49">
        <v>1</v>
      </c>
      <c r="R16" s="74"/>
      <c r="S16" s="134">
        <v>204</v>
      </c>
      <c r="T16" s="32"/>
      <c r="U16" s="29">
        <f t="shared" si="1"/>
        <v>5</v>
      </c>
    </row>
    <row r="17" spans="1:24" s="33" customFormat="1" ht="16" x14ac:dyDescent="0.2">
      <c r="A17" s="209" t="s">
        <v>230</v>
      </c>
      <c r="B17" s="30" t="s">
        <v>23</v>
      </c>
      <c r="C17" s="30" t="s">
        <v>116</v>
      </c>
      <c r="D17" s="30" t="s">
        <v>90</v>
      </c>
      <c r="E17" s="35">
        <v>5</v>
      </c>
      <c r="F17" s="32"/>
      <c r="G17" s="35">
        <v>5</v>
      </c>
      <c r="H17" s="66">
        <v>5</v>
      </c>
      <c r="I17" s="31"/>
      <c r="J17" s="31"/>
      <c r="K17" s="31"/>
      <c r="L17" s="31"/>
      <c r="M17" s="31"/>
      <c r="N17" s="31"/>
      <c r="O17" s="31"/>
      <c r="P17" s="31"/>
      <c r="Q17" s="49">
        <v>1</v>
      </c>
      <c r="R17" s="145"/>
      <c r="S17" s="134">
        <v>204</v>
      </c>
      <c r="T17" s="45"/>
      <c r="U17" s="29">
        <f t="shared" si="1"/>
        <v>5</v>
      </c>
      <c r="X17" s="34"/>
    </row>
    <row r="18" spans="1:24" x14ac:dyDescent="0.2">
      <c r="A18" s="209" t="s">
        <v>230</v>
      </c>
      <c r="B18" s="209" t="s">
        <v>23</v>
      </c>
      <c r="C18" s="209" t="s">
        <v>32</v>
      </c>
      <c r="D18" s="209" t="s">
        <v>67</v>
      </c>
      <c r="E18" s="160">
        <v>5</v>
      </c>
      <c r="F18" s="32"/>
      <c r="G18" s="160">
        <v>5</v>
      </c>
      <c r="H18" s="160">
        <v>5</v>
      </c>
      <c r="I18" s="53"/>
      <c r="J18" s="53"/>
      <c r="K18" s="53"/>
      <c r="L18" s="53"/>
      <c r="M18" s="53"/>
      <c r="N18" s="53"/>
      <c r="O18" s="53"/>
      <c r="P18" s="53"/>
      <c r="Q18" s="133">
        <v>1</v>
      </c>
      <c r="R18" s="74"/>
      <c r="S18" s="134">
        <v>204</v>
      </c>
      <c r="T18" s="50"/>
      <c r="U18" s="29">
        <f t="shared" si="1"/>
        <v>5</v>
      </c>
    </row>
    <row r="19" spans="1:24" ht="16" x14ac:dyDescent="0.2">
      <c r="A19" s="209" t="s">
        <v>230</v>
      </c>
      <c r="B19" s="209" t="s">
        <v>23</v>
      </c>
      <c r="C19" s="132" t="s">
        <v>231</v>
      </c>
      <c r="D19" s="51" t="s">
        <v>232</v>
      </c>
      <c r="E19" s="160">
        <v>5</v>
      </c>
      <c r="F19" s="32"/>
      <c r="G19" s="160">
        <v>5</v>
      </c>
      <c r="H19" s="160">
        <v>5</v>
      </c>
      <c r="I19" s="53"/>
      <c r="J19" s="53"/>
      <c r="K19" s="53"/>
      <c r="L19" s="53"/>
      <c r="M19" s="53"/>
      <c r="N19" s="53"/>
      <c r="O19" s="53"/>
      <c r="P19" s="53"/>
      <c r="Q19" s="133">
        <v>1</v>
      </c>
      <c r="R19" s="74"/>
      <c r="S19" s="134">
        <v>204</v>
      </c>
      <c r="T19" s="50"/>
      <c r="U19" s="29">
        <f t="shared" ref="U19:U25" si="2">SUM(H19:P19)</f>
        <v>5</v>
      </c>
    </row>
    <row r="20" spans="1:24" s="116" customFormat="1" ht="16" x14ac:dyDescent="0.2">
      <c r="A20" s="209" t="s">
        <v>230</v>
      </c>
      <c r="B20" s="30" t="s">
        <v>23</v>
      </c>
      <c r="C20" s="30" t="s">
        <v>58</v>
      </c>
      <c r="D20" s="30" t="s">
        <v>46</v>
      </c>
      <c r="E20" s="35">
        <v>5</v>
      </c>
      <c r="F20" s="32"/>
      <c r="G20" s="35">
        <v>5</v>
      </c>
      <c r="H20" s="66">
        <v>5</v>
      </c>
      <c r="I20" s="31"/>
      <c r="J20" s="31"/>
      <c r="K20" s="31"/>
      <c r="L20" s="31"/>
      <c r="M20" s="31"/>
      <c r="N20" s="31"/>
      <c r="O20" s="31"/>
      <c r="P20" s="31"/>
      <c r="Q20" s="49">
        <v>1</v>
      </c>
      <c r="R20" s="146"/>
      <c r="S20" s="134">
        <v>204</v>
      </c>
      <c r="T20" s="50"/>
      <c r="U20" s="29">
        <f t="shared" si="2"/>
        <v>5</v>
      </c>
      <c r="X20" s="117"/>
    </row>
    <row r="21" spans="1:24" s="33" customFormat="1" ht="16" x14ac:dyDescent="0.2">
      <c r="A21" s="209" t="s">
        <v>230</v>
      </c>
      <c r="B21" s="30" t="s">
        <v>23</v>
      </c>
      <c r="C21" s="30" t="s">
        <v>131</v>
      </c>
      <c r="D21" s="30" t="s">
        <v>102</v>
      </c>
      <c r="E21" s="35">
        <v>5</v>
      </c>
      <c r="F21" s="32"/>
      <c r="G21" s="35">
        <v>5</v>
      </c>
      <c r="H21" s="66">
        <v>5</v>
      </c>
      <c r="I21" s="31"/>
      <c r="J21" s="31"/>
      <c r="K21" s="31"/>
      <c r="L21" s="31"/>
      <c r="M21" s="31"/>
      <c r="N21" s="31"/>
      <c r="O21" s="31"/>
      <c r="P21" s="31"/>
      <c r="Q21" s="49">
        <v>1</v>
      </c>
      <c r="R21" s="145"/>
      <c r="S21" s="134">
        <v>205</v>
      </c>
      <c r="T21" s="50"/>
      <c r="U21" s="29">
        <f t="shared" si="2"/>
        <v>5</v>
      </c>
      <c r="X21" s="34"/>
    </row>
    <row r="22" spans="1:24" s="33" customFormat="1" ht="16" x14ac:dyDescent="0.2">
      <c r="A22" s="209" t="s">
        <v>230</v>
      </c>
      <c r="B22" s="30" t="s">
        <v>23</v>
      </c>
      <c r="C22" s="30" t="s">
        <v>83</v>
      </c>
      <c r="D22" s="30" t="s">
        <v>45</v>
      </c>
      <c r="E22" s="35">
        <v>5</v>
      </c>
      <c r="F22" s="32"/>
      <c r="G22" s="35">
        <v>5</v>
      </c>
      <c r="H22" s="66">
        <v>5</v>
      </c>
      <c r="I22" s="31"/>
      <c r="J22" s="31"/>
      <c r="K22" s="31"/>
      <c r="L22" s="31"/>
      <c r="M22" s="31"/>
      <c r="N22" s="31"/>
      <c r="O22" s="31"/>
      <c r="P22" s="31"/>
      <c r="Q22" s="49">
        <v>1</v>
      </c>
      <c r="R22" s="145"/>
      <c r="S22" s="134">
        <v>205</v>
      </c>
      <c r="T22" s="50"/>
      <c r="U22" s="29">
        <f t="shared" si="2"/>
        <v>5</v>
      </c>
      <c r="X22" s="34"/>
    </row>
    <row r="23" spans="1:24" ht="16" x14ac:dyDescent="0.2">
      <c r="A23" s="209" t="s">
        <v>230</v>
      </c>
      <c r="B23" s="51" t="s">
        <v>20</v>
      </c>
      <c r="C23" s="51" t="s">
        <v>233</v>
      </c>
      <c r="D23" s="51" t="s">
        <v>234</v>
      </c>
      <c r="E23" s="160">
        <v>5</v>
      </c>
      <c r="F23" s="32"/>
      <c r="G23" s="160">
        <v>5</v>
      </c>
      <c r="H23" s="160">
        <v>5</v>
      </c>
      <c r="I23" s="53"/>
      <c r="J23" s="53"/>
      <c r="K23" s="53"/>
      <c r="L23" s="53"/>
      <c r="M23" s="53"/>
      <c r="N23" s="53"/>
      <c r="O23" s="53"/>
      <c r="P23" s="53"/>
      <c r="Q23" s="133">
        <v>1</v>
      </c>
      <c r="R23" s="74"/>
      <c r="S23" s="134">
        <v>205</v>
      </c>
      <c r="T23" s="50"/>
      <c r="U23" s="29">
        <f t="shared" si="2"/>
        <v>5</v>
      </c>
    </row>
    <row r="24" spans="1:24" ht="16" x14ac:dyDescent="0.2">
      <c r="A24" s="209" t="s">
        <v>230</v>
      </c>
      <c r="B24" s="51" t="s">
        <v>23</v>
      </c>
      <c r="C24" s="51" t="s">
        <v>128</v>
      </c>
      <c r="D24" s="51" t="s">
        <v>22</v>
      </c>
      <c r="E24" s="160">
        <v>5</v>
      </c>
      <c r="F24" s="32"/>
      <c r="G24" s="160">
        <v>5</v>
      </c>
      <c r="H24" s="160">
        <v>5</v>
      </c>
      <c r="I24" s="53"/>
      <c r="J24" s="53"/>
      <c r="K24" s="53"/>
      <c r="L24" s="53"/>
      <c r="M24" s="53"/>
      <c r="N24" s="53"/>
      <c r="O24" s="53"/>
      <c r="P24" s="53"/>
      <c r="Q24" s="133">
        <v>1</v>
      </c>
      <c r="R24" s="74"/>
      <c r="S24" s="134">
        <v>205</v>
      </c>
      <c r="T24" s="50"/>
      <c r="U24" s="29">
        <f t="shared" si="2"/>
        <v>5</v>
      </c>
    </row>
    <row r="25" spans="1:24" s="36" customFormat="1" ht="16" x14ac:dyDescent="0.2">
      <c r="A25" s="209" t="s">
        <v>230</v>
      </c>
      <c r="B25" s="30" t="s">
        <v>23</v>
      </c>
      <c r="C25" s="30" t="s">
        <v>96</v>
      </c>
      <c r="D25" s="30" t="s">
        <v>49</v>
      </c>
      <c r="E25" s="35">
        <v>5</v>
      </c>
      <c r="F25" s="32"/>
      <c r="G25" s="35">
        <v>5</v>
      </c>
      <c r="H25" s="66">
        <v>5</v>
      </c>
      <c r="I25" s="31"/>
      <c r="J25" s="31"/>
      <c r="K25" s="31"/>
      <c r="L25" s="31"/>
      <c r="M25" s="31"/>
      <c r="N25" s="31"/>
      <c r="O25" s="31"/>
      <c r="P25" s="31"/>
      <c r="Q25" s="49">
        <v>1</v>
      </c>
      <c r="R25" s="146"/>
      <c r="S25" s="134">
        <v>205</v>
      </c>
      <c r="T25" s="50"/>
      <c r="U25" s="29">
        <f t="shared" si="2"/>
        <v>5</v>
      </c>
      <c r="X25" s="37"/>
    </row>
    <row r="26" spans="1:24" s="33" customFormat="1" ht="16" x14ac:dyDescent="0.2">
      <c r="A26" s="209" t="s">
        <v>230</v>
      </c>
      <c r="B26" s="30" t="s">
        <v>23</v>
      </c>
      <c r="C26" s="30" t="s">
        <v>97</v>
      </c>
      <c r="D26" s="30" t="s">
        <v>52</v>
      </c>
      <c r="E26" s="35">
        <v>5</v>
      </c>
      <c r="F26" s="32"/>
      <c r="G26" s="35">
        <v>5</v>
      </c>
      <c r="H26" s="66">
        <v>5</v>
      </c>
      <c r="I26" s="31"/>
      <c r="J26" s="31"/>
      <c r="K26" s="31"/>
      <c r="L26" s="31"/>
      <c r="M26" s="31"/>
      <c r="N26" s="31"/>
      <c r="O26" s="31"/>
      <c r="P26" s="31"/>
      <c r="Q26" s="49">
        <v>1</v>
      </c>
      <c r="R26" s="145"/>
      <c r="S26" s="134">
        <v>205</v>
      </c>
      <c r="T26" s="45"/>
      <c r="U26" s="29">
        <f>SUM(H26:P26)</f>
        <v>5</v>
      </c>
      <c r="X26" s="34"/>
    </row>
    <row r="27" spans="1:24" s="56" customFormat="1" ht="16" x14ac:dyDescent="0.2">
      <c r="A27" s="209" t="s">
        <v>230</v>
      </c>
      <c r="B27" s="30" t="s">
        <v>23</v>
      </c>
      <c r="C27" s="30" t="s">
        <v>50</v>
      </c>
      <c r="D27" s="30" t="s">
        <v>51</v>
      </c>
      <c r="E27" s="35">
        <v>5</v>
      </c>
      <c r="F27" s="32"/>
      <c r="G27" s="35">
        <v>5</v>
      </c>
      <c r="H27" s="66">
        <v>5</v>
      </c>
      <c r="I27" s="31"/>
      <c r="J27" s="31"/>
      <c r="K27" s="31"/>
      <c r="L27" s="31"/>
      <c r="M27" s="31"/>
      <c r="N27" s="31"/>
      <c r="O27" s="31"/>
      <c r="P27" s="31"/>
      <c r="Q27" s="49">
        <v>1</v>
      </c>
      <c r="R27" s="147"/>
      <c r="S27" s="134">
        <v>205</v>
      </c>
      <c r="T27" s="65"/>
      <c r="U27" s="29">
        <f>SUM(H27:P27)</f>
        <v>5</v>
      </c>
      <c r="X27" s="57"/>
    </row>
    <row r="28" spans="1:24" s="33" customFormat="1" ht="16" x14ac:dyDescent="0.2">
      <c r="A28" s="209" t="s">
        <v>230</v>
      </c>
      <c r="B28" s="30" t="s">
        <v>23</v>
      </c>
      <c r="C28" s="30" t="s">
        <v>64</v>
      </c>
      <c r="D28" s="30" t="s">
        <v>43</v>
      </c>
      <c r="E28" s="35">
        <v>5</v>
      </c>
      <c r="F28" s="32"/>
      <c r="G28" s="35">
        <v>5</v>
      </c>
      <c r="H28" s="66">
        <v>5</v>
      </c>
      <c r="I28" s="31"/>
      <c r="J28" s="31"/>
      <c r="K28" s="31"/>
      <c r="L28" s="31"/>
      <c r="M28" s="31"/>
      <c r="N28" s="31"/>
      <c r="O28" s="31"/>
      <c r="P28" s="31"/>
      <c r="Q28" s="49">
        <v>1</v>
      </c>
      <c r="R28" s="145"/>
      <c r="S28" s="134">
        <v>205</v>
      </c>
      <c r="T28" s="45"/>
      <c r="U28" s="29">
        <f>SUM(H28:P28)</f>
        <v>5</v>
      </c>
      <c r="X28" s="34"/>
    </row>
    <row r="29" spans="1:24" x14ac:dyDescent="0.2">
      <c r="A29" s="209" t="s">
        <v>230</v>
      </c>
      <c r="B29" s="209" t="s">
        <v>23</v>
      </c>
      <c r="C29" s="209" t="s">
        <v>83</v>
      </c>
      <c r="D29" s="209" t="s">
        <v>92</v>
      </c>
      <c r="E29" s="160">
        <v>5</v>
      </c>
      <c r="F29" s="32"/>
      <c r="G29" s="160">
        <v>5</v>
      </c>
      <c r="H29" s="160">
        <v>5</v>
      </c>
      <c r="I29" s="53"/>
      <c r="J29" s="53"/>
      <c r="K29" s="53"/>
      <c r="L29" s="53"/>
      <c r="M29" s="53"/>
      <c r="N29" s="53"/>
      <c r="O29" s="53"/>
      <c r="P29" s="53"/>
      <c r="Q29" s="133">
        <v>1</v>
      </c>
      <c r="R29" s="74"/>
      <c r="S29" s="134">
        <v>205</v>
      </c>
      <c r="T29" s="32"/>
      <c r="U29" s="29">
        <f>SUM(H29:P29)</f>
        <v>5</v>
      </c>
    </row>
    <row r="30" spans="1:24" ht="16" x14ac:dyDescent="0.2">
      <c r="A30" s="209" t="s">
        <v>230</v>
      </c>
      <c r="B30" s="30" t="s">
        <v>23</v>
      </c>
      <c r="C30" s="30" t="s">
        <v>55</v>
      </c>
      <c r="D30" s="30" t="s">
        <v>56</v>
      </c>
      <c r="E30" s="35">
        <v>5</v>
      </c>
      <c r="F30" s="32"/>
      <c r="G30" s="35">
        <v>5</v>
      </c>
      <c r="H30" s="66">
        <v>5</v>
      </c>
      <c r="I30" s="53"/>
      <c r="J30" s="53"/>
      <c r="K30" s="53"/>
      <c r="L30" s="53"/>
      <c r="M30" s="53"/>
      <c r="N30" s="53"/>
      <c r="O30" s="53"/>
      <c r="P30" s="53"/>
      <c r="Q30" s="133">
        <v>1</v>
      </c>
      <c r="R30" s="74"/>
      <c r="S30" s="134">
        <v>205</v>
      </c>
      <c r="T30" s="50"/>
      <c r="U30" s="29">
        <f>SUM(H30:P30)</f>
        <v>5</v>
      </c>
    </row>
    <row r="31" spans="1:24" s="33" customFormat="1" ht="16" x14ac:dyDescent="0.2">
      <c r="A31" s="209" t="s">
        <v>230</v>
      </c>
      <c r="B31" s="30" t="s">
        <v>20</v>
      </c>
      <c r="C31" s="30" t="s">
        <v>134</v>
      </c>
      <c r="D31" s="30" t="s">
        <v>135</v>
      </c>
      <c r="E31" s="35">
        <v>5</v>
      </c>
      <c r="F31" s="32"/>
      <c r="G31" s="35">
        <v>5</v>
      </c>
      <c r="H31" s="66">
        <v>5</v>
      </c>
      <c r="I31" s="31"/>
      <c r="J31" s="31"/>
      <c r="K31" s="31"/>
      <c r="L31" s="31"/>
      <c r="M31" s="31"/>
      <c r="N31" s="31"/>
      <c r="O31" s="31"/>
      <c r="P31" s="31"/>
      <c r="Q31" s="49">
        <v>1</v>
      </c>
      <c r="R31" s="145"/>
      <c r="S31" s="134">
        <v>205</v>
      </c>
      <c r="T31" s="45"/>
      <c r="U31" s="29">
        <f t="shared" ref="U31:U39" si="3">SUM(H31:P31)</f>
        <v>5</v>
      </c>
      <c r="X31" s="34"/>
    </row>
    <row r="32" spans="1:24" s="33" customFormat="1" ht="16" x14ac:dyDescent="0.2">
      <c r="A32" s="209" t="s">
        <v>230</v>
      </c>
      <c r="B32" s="30" t="s">
        <v>23</v>
      </c>
      <c r="C32" s="30" t="s">
        <v>59</v>
      </c>
      <c r="D32" s="30" t="s">
        <v>60</v>
      </c>
      <c r="E32" s="35">
        <v>6</v>
      </c>
      <c r="F32" s="32"/>
      <c r="G32" s="35">
        <v>6</v>
      </c>
      <c r="H32" s="66">
        <v>5</v>
      </c>
      <c r="I32" s="31">
        <v>1</v>
      </c>
      <c r="J32" s="31"/>
      <c r="K32" s="31"/>
      <c r="L32" s="31"/>
      <c r="M32" s="31"/>
      <c r="N32" s="31"/>
      <c r="O32" s="31"/>
      <c r="P32" s="31"/>
      <c r="Q32" s="49">
        <v>1</v>
      </c>
      <c r="R32" s="145"/>
      <c r="S32" s="134">
        <v>205</v>
      </c>
      <c r="T32" s="45"/>
      <c r="U32" s="29">
        <f t="shared" si="3"/>
        <v>6</v>
      </c>
      <c r="X32" s="34"/>
    </row>
    <row r="33" spans="1:24" s="33" customFormat="1" ht="16" x14ac:dyDescent="0.2">
      <c r="A33" s="209" t="s">
        <v>230</v>
      </c>
      <c r="B33" s="30" t="s">
        <v>23</v>
      </c>
      <c r="C33" s="30" t="s">
        <v>66</v>
      </c>
      <c r="D33" s="30" t="s">
        <v>67</v>
      </c>
      <c r="E33" s="35">
        <v>10</v>
      </c>
      <c r="F33" s="32"/>
      <c r="G33" s="35">
        <v>10</v>
      </c>
      <c r="H33" s="66">
        <v>5</v>
      </c>
      <c r="I33" s="31">
        <v>5</v>
      </c>
      <c r="J33" s="31"/>
      <c r="K33" s="31"/>
      <c r="L33" s="31"/>
      <c r="M33" s="31"/>
      <c r="N33" s="31"/>
      <c r="O33" s="31"/>
      <c r="P33" s="31"/>
      <c r="Q33" s="49">
        <v>1</v>
      </c>
      <c r="R33" s="145"/>
      <c r="S33" s="134">
        <v>205</v>
      </c>
      <c r="T33" s="45"/>
      <c r="U33" s="29">
        <f t="shared" si="3"/>
        <v>10</v>
      </c>
      <c r="X33" s="34"/>
    </row>
    <row r="34" spans="1:24" s="33" customFormat="1" ht="16" x14ac:dyDescent="0.2">
      <c r="A34" s="209" t="s">
        <v>230</v>
      </c>
      <c r="B34" s="30" t="s">
        <v>23</v>
      </c>
      <c r="C34" s="30" t="s">
        <v>64</v>
      </c>
      <c r="D34" s="30" t="s">
        <v>485</v>
      </c>
      <c r="E34" s="35">
        <v>10</v>
      </c>
      <c r="F34" s="32"/>
      <c r="G34" s="35">
        <v>10</v>
      </c>
      <c r="H34" s="66">
        <v>5</v>
      </c>
      <c r="I34" s="31">
        <v>5</v>
      </c>
      <c r="J34" s="31"/>
      <c r="K34" s="31"/>
      <c r="L34" s="31"/>
      <c r="M34" s="31"/>
      <c r="N34" s="31"/>
      <c r="O34" s="31"/>
      <c r="P34" s="31"/>
      <c r="Q34" s="49">
        <v>1</v>
      </c>
      <c r="R34" s="145"/>
      <c r="S34" s="134">
        <v>205</v>
      </c>
      <c r="T34" s="45"/>
      <c r="U34" s="29">
        <f t="shared" si="3"/>
        <v>10</v>
      </c>
      <c r="X34" s="34"/>
    </row>
    <row r="35" spans="1:24" s="33" customFormat="1" ht="32" x14ac:dyDescent="0.2">
      <c r="A35" s="209" t="s">
        <v>230</v>
      </c>
      <c r="B35" s="30" t="s">
        <v>23</v>
      </c>
      <c r="C35" s="30" t="s">
        <v>169</v>
      </c>
      <c r="D35" s="30" t="s">
        <v>110</v>
      </c>
      <c r="E35" s="35">
        <v>10</v>
      </c>
      <c r="F35" s="32"/>
      <c r="G35" s="35">
        <v>10</v>
      </c>
      <c r="H35" s="66">
        <v>5</v>
      </c>
      <c r="I35" s="31">
        <v>5</v>
      </c>
      <c r="J35" s="31"/>
      <c r="K35" s="31"/>
      <c r="L35" s="31"/>
      <c r="M35" s="31"/>
      <c r="N35" s="31"/>
      <c r="O35" s="31"/>
      <c r="P35" s="31"/>
      <c r="Q35" s="49">
        <v>1</v>
      </c>
      <c r="R35" s="145"/>
      <c r="S35" s="134">
        <v>205</v>
      </c>
      <c r="T35" s="45"/>
      <c r="U35" s="29">
        <f t="shared" si="3"/>
        <v>10</v>
      </c>
      <c r="X35" s="34"/>
    </row>
    <row r="36" spans="1:24" s="33" customFormat="1" ht="16" x14ac:dyDescent="0.2">
      <c r="A36" s="209" t="s">
        <v>230</v>
      </c>
      <c r="B36" s="30" t="s">
        <v>10</v>
      </c>
      <c r="C36" s="30" t="s">
        <v>38</v>
      </c>
      <c r="D36" s="30" t="s">
        <v>48</v>
      </c>
      <c r="E36" s="35">
        <v>10</v>
      </c>
      <c r="F36" s="32"/>
      <c r="G36" s="35">
        <v>10</v>
      </c>
      <c r="H36" s="66">
        <v>5</v>
      </c>
      <c r="I36" s="31">
        <v>5</v>
      </c>
      <c r="J36" s="31"/>
      <c r="K36" s="31"/>
      <c r="L36" s="31"/>
      <c r="M36" s="31"/>
      <c r="N36" s="31"/>
      <c r="O36" s="31"/>
      <c r="P36" s="31"/>
      <c r="Q36" s="49">
        <v>1</v>
      </c>
      <c r="R36" s="145"/>
      <c r="S36" s="134">
        <v>205</v>
      </c>
      <c r="T36" s="45"/>
      <c r="U36" s="29">
        <f t="shared" si="3"/>
        <v>10</v>
      </c>
      <c r="X36" s="34"/>
    </row>
    <row r="37" spans="1:24" s="33" customFormat="1" ht="16" x14ac:dyDescent="0.2">
      <c r="A37" s="209" t="s">
        <v>230</v>
      </c>
      <c r="B37" s="30" t="s">
        <v>23</v>
      </c>
      <c r="C37" s="30" t="s">
        <v>168</v>
      </c>
      <c r="D37" s="30" t="s">
        <v>185</v>
      </c>
      <c r="E37" s="35">
        <v>10</v>
      </c>
      <c r="F37" s="32"/>
      <c r="G37" s="35">
        <v>10</v>
      </c>
      <c r="H37" s="66">
        <v>5</v>
      </c>
      <c r="I37" s="31">
        <v>5</v>
      </c>
      <c r="J37" s="31"/>
      <c r="K37" s="31"/>
      <c r="L37" s="31"/>
      <c r="M37" s="31"/>
      <c r="N37" s="31"/>
      <c r="O37" s="31"/>
      <c r="P37" s="31"/>
      <c r="Q37" s="49">
        <v>1</v>
      </c>
      <c r="R37" s="145"/>
      <c r="S37" s="134">
        <v>205</v>
      </c>
      <c r="T37" s="45"/>
      <c r="U37" s="29">
        <f t="shared" si="3"/>
        <v>10</v>
      </c>
      <c r="X37" s="34"/>
    </row>
    <row r="38" spans="1:24" s="33" customFormat="1" ht="16" x14ac:dyDescent="0.2">
      <c r="A38" s="209" t="s">
        <v>230</v>
      </c>
      <c r="B38" s="30" t="s">
        <v>10</v>
      </c>
      <c r="C38" s="30" t="s">
        <v>122</v>
      </c>
      <c r="D38" s="30" t="s">
        <v>121</v>
      </c>
      <c r="E38" s="35">
        <v>10</v>
      </c>
      <c r="F38" s="32"/>
      <c r="G38" s="35">
        <v>10</v>
      </c>
      <c r="H38" s="66">
        <v>5</v>
      </c>
      <c r="I38" s="31">
        <v>5</v>
      </c>
      <c r="J38" s="31"/>
      <c r="K38" s="31"/>
      <c r="L38" s="31"/>
      <c r="M38" s="31"/>
      <c r="N38" s="31"/>
      <c r="O38" s="31"/>
      <c r="P38" s="31"/>
      <c r="Q38" s="49">
        <v>1</v>
      </c>
      <c r="R38" s="145"/>
      <c r="S38" s="134">
        <v>205</v>
      </c>
      <c r="T38" s="45"/>
      <c r="U38" s="29">
        <f t="shared" si="3"/>
        <v>10</v>
      </c>
      <c r="X38" s="34"/>
    </row>
    <row r="39" spans="1:24" s="33" customFormat="1" ht="16" x14ac:dyDescent="0.2">
      <c r="A39" s="209" t="s">
        <v>230</v>
      </c>
      <c r="B39" s="30" t="s">
        <v>23</v>
      </c>
      <c r="C39" s="30" t="s">
        <v>168</v>
      </c>
      <c r="D39" s="30" t="s">
        <v>132</v>
      </c>
      <c r="E39" s="35">
        <v>10</v>
      </c>
      <c r="F39" s="32"/>
      <c r="G39" s="35">
        <v>10</v>
      </c>
      <c r="H39" s="66">
        <v>5</v>
      </c>
      <c r="I39" s="31">
        <v>5</v>
      </c>
      <c r="J39" s="31"/>
      <c r="K39" s="31"/>
      <c r="L39" s="31"/>
      <c r="M39" s="31"/>
      <c r="N39" s="31"/>
      <c r="O39" s="31"/>
      <c r="P39" s="31"/>
      <c r="Q39" s="49">
        <v>1</v>
      </c>
      <c r="R39" s="145"/>
      <c r="S39" s="134">
        <v>205</v>
      </c>
      <c r="T39" s="45"/>
      <c r="U39" s="29">
        <f t="shared" si="3"/>
        <v>10</v>
      </c>
      <c r="X39" s="34"/>
    </row>
    <row r="40" spans="1:24" s="33" customFormat="1" ht="16" x14ac:dyDescent="0.2">
      <c r="A40" s="209" t="s">
        <v>230</v>
      </c>
      <c r="B40" s="30" t="s">
        <v>23</v>
      </c>
      <c r="C40" s="30" t="s">
        <v>70</v>
      </c>
      <c r="D40" s="30" t="s">
        <v>109</v>
      </c>
      <c r="E40" s="35">
        <v>10</v>
      </c>
      <c r="F40" s="32"/>
      <c r="G40" s="35">
        <v>10</v>
      </c>
      <c r="H40" s="66">
        <v>5</v>
      </c>
      <c r="I40" s="31">
        <v>5</v>
      </c>
      <c r="J40" s="31"/>
      <c r="K40" s="31"/>
      <c r="L40" s="31"/>
      <c r="M40" s="31"/>
      <c r="N40" s="31"/>
      <c r="O40" s="31"/>
      <c r="P40" s="31"/>
      <c r="Q40" s="49">
        <v>1</v>
      </c>
      <c r="R40" s="145"/>
      <c r="S40" s="134">
        <v>205</v>
      </c>
      <c r="T40" s="45"/>
      <c r="U40" s="29">
        <f>SUM(H40:P40)</f>
        <v>10</v>
      </c>
      <c r="X40" s="34"/>
    </row>
    <row r="41" spans="1:24" s="33" customFormat="1" ht="16" x14ac:dyDescent="0.2">
      <c r="A41" s="209" t="s">
        <v>230</v>
      </c>
      <c r="B41" s="30" t="s">
        <v>17</v>
      </c>
      <c r="C41" s="30" t="s">
        <v>37</v>
      </c>
      <c r="D41" s="30" t="s">
        <v>133</v>
      </c>
      <c r="E41" s="35">
        <v>10</v>
      </c>
      <c r="F41" s="32"/>
      <c r="G41" s="35">
        <v>10</v>
      </c>
      <c r="H41" s="66">
        <v>5</v>
      </c>
      <c r="I41" s="31">
        <v>5</v>
      </c>
      <c r="J41" s="31"/>
      <c r="K41" s="31"/>
      <c r="L41" s="31"/>
      <c r="M41" s="31"/>
      <c r="N41" s="31"/>
      <c r="O41" s="31"/>
      <c r="P41" s="31"/>
      <c r="Q41" s="49">
        <v>1</v>
      </c>
      <c r="R41" s="145"/>
      <c r="S41" s="134">
        <v>205</v>
      </c>
      <c r="T41" s="45"/>
      <c r="U41" s="29">
        <f t="shared" ref="U41:U56" si="4">SUM(H41:P41)</f>
        <v>10</v>
      </c>
      <c r="X41" s="34"/>
    </row>
    <row r="42" spans="1:24" s="33" customFormat="1" ht="16" x14ac:dyDescent="0.2">
      <c r="A42" s="209" t="s">
        <v>230</v>
      </c>
      <c r="B42" s="30" t="s">
        <v>23</v>
      </c>
      <c r="C42" s="30" t="s">
        <v>64</v>
      </c>
      <c r="D42" s="30" t="s">
        <v>125</v>
      </c>
      <c r="E42" s="35">
        <v>10</v>
      </c>
      <c r="F42" s="32"/>
      <c r="G42" s="35">
        <v>10</v>
      </c>
      <c r="H42" s="66">
        <v>5</v>
      </c>
      <c r="I42" s="31">
        <v>5</v>
      </c>
      <c r="J42" s="31"/>
      <c r="K42" s="31"/>
      <c r="L42" s="31"/>
      <c r="M42" s="31"/>
      <c r="N42" s="31"/>
      <c r="O42" s="31"/>
      <c r="P42" s="31"/>
      <c r="Q42" s="49">
        <v>1</v>
      </c>
      <c r="R42" s="145"/>
      <c r="S42" s="134">
        <v>205</v>
      </c>
      <c r="T42" s="45"/>
      <c r="U42" s="29">
        <f t="shared" si="4"/>
        <v>10</v>
      </c>
      <c r="X42" s="34"/>
    </row>
    <row r="43" spans="1:24" s="33" customFormat="1" ht="16" x14ac:dyDescent="0.2">
      <c r="A43" s="209" t="s">
        <v>230</v>
      </c>
      <c r="B43" s="30" t="s">
        <v>23</v>
      </c>
      <c r="C43" s="30" t="s">
        <v>61</v>
      </c>
      <c r="D43" s="30" t="s">
        <v>62</v>
      </c>
      <c r="E43" s="35">
        <v>10</v>
      </c>
      <c r="F43" s="32"/>
      <c r="G43" s="35">
        <v>10</v>
      </c>
      <c r="H43" s="66">
        <v>5</v>
      </c>
      <c r="I43" s="31">
        <v>5</v>
      </c>
      <c r="J43" s="31"/>
      <c r="K43" s="31"/>
      <c r="L43" s="31"/>
      <c r="M43" s="31"/>
      <c r="N43" s="31"/>
      <c r="O43" s="31"/>
      <c r="P43" s="31"/>
      <c r="Q43" s="49">
        <v>1</v>
      </c>
      <c r="R43" s="145"/>
      <c r="S43" s="134">
        <v>205</v>
      </c>
      <c r="T43" s="45"/>
      <c r="U43" s="29">
        <f t="shared" si="4"/>
        <v>10</v>
      </c>
      <c r="X43" s="34"/>
    </row>
    <row r="44" spans="1:24" s="33" customFormat="1" ht="16" x14ac:dyDescent="0.2">
      <c r="A44" s="209" t="s">
        <v>230</v>
      </c>
      <c r="B44" s="30" t="s">
        <v>23</v>
      </c>
      <c r="C44" s="30" t="s">
        <v>32</v>
      </c>
      <c r="D44" s="30" t="s">
        <v>63</v>
      </c>
      <c r="E44" s="35">
        <v>10</v>
      </c>
      <c r="F44" s="32"/>
      <c r="G44" s="35">
        <v>10</v>
      </c>
      <c r="H44" s="66">
        <v>5</v>
      </c>
      <c r="I44" s="31">
        <v>5</v>
      </c>
      <c r="J44" s="31"/>
      <c r="K44" s="31"/>
      <c r="L44" s="31"/>
      <c r="M44" s="31"/>
      <c r="N44" s="31"/>
      <c r="O44" s="31"/>
      <c r="P44" s="31"/>
      <c r="Q44" s="49">
        <v>1</v>
      </c>
      <c r="R44" s="145"/>
      <c r="S44" s="134">
        <v>205</v>
      </c>
      <c r="T44" s="45"/>
      <c r="U44" s="29">
        <f t="shared" si="4"/>
        <v>10</v>
      </c>
      <c r="X44" s="34"/>
    </row>
    <row r="45" spans="1:24" s="116" customFormat="1" ht="16" x14ac:dyDescent="0.2">
      <c r="A45" s="209" t="s">
        <v>230</v>
      </c>
      <c r="B45" s="30" t="s">
        <v>10</v>
      </c>
      <c r="C45" s="30" t="s">
        <v>130</v>
      </c>
      <c r="D45" s="30" t="s">
        <v>34</v>
      </c>
      <c r="E45" s="35">
        <v>10</v>
      </c>
      <c r="F45" s="32"/>
      <c r="G45" s="35">
        <v>10</v>
      </c>
      <c r="H45" s="66">
        <v>5</v>
      </c>
      <c r="I45" s="31">
        <v>5</v>
      </c>
      <c r="J45" s="31"/>
      <c r="K45" s="31"/>
      <c r="L45" s="31"/>
      <c r="M45" s="31"/>
      <c r="N45" s="31"/>
      <c r="O45" s="31"/>
      <c r="P45" s="31"/>
      <c r="Q45" s="49">
        <v>1</v>
      </c>
      <c r="R45" s="146"/>
      <c r="S45" s="12">
        <v>206</v>
      </c>
      <c r="T45" s="115"/>
      <c r="U45" s="113">
        <f t="shared" si="4"/>
        <v>10</v>
      </c>
      <c r="X45" s="117"/>
    </row>
    <row r="46" spans="1:24" s="33" customFormat="1" ht="16" x14ac:dyDescent="0.2">
      <c r="A46" s="209" t="s">
        <v>230</v>
      </c>
      <c r="B46" s="30" t="s">
        <v>23</v>
      </c>
      <c r="C46" s="30" t="s">
        <v>64</v>
      </c>
      <c r="D46" s="30" t="s">
        <v>65</v>
      </c>
      <c r="E46" s="35">
        <v>10</v>
      </c>
      <c r="F46" s="32"/>
      <c r="G46" s="35">
        <v>10</v>
      </c>
      <c r="H46" s="66">
        <v>5</v>
      </c>
      <c r="I46" s="31">
        <v>5</v>
      </c>
      <c r="J46" s="31"/>
      <c r="K46" s="31"/>
      <c r="L46" s="31"/>
      <c r="M46" s="31"/>
      <c r="N46" s="31"/>
      <c r="O46" s="31"/>
      <c r="P46" s="31"/>
      <c r="Q46" s="49">
        <v>1</v>
      </c>
      <c r="R46" s="145"/>
      <c r="S46" s="12">
        <v>206</v>
      </c>
      <c r="T46" s="45"/>
      <c r="U46" s="29">
        <f t="shared" si="4"/>
        <v>10</v>
      </c>
      <c r="X46" s="34"/>
    </row>
    <row r="47" spans="1:24" s="33" customFormat="1" ht="16" x14ac:dyDescent="0.2">
      <c r="A47" s="209" t="s">
        <v>230</v>
      </c>
      <c r="B47" s="30" t="s">
        <v>23</v>
      </c>
      <c r="C47" s="30" t="s">
        <v>136</v>
      </c>
      <c r="D47" s="30" t="s">
        <v>137</v>
      </c>
      <c r="E47" s="35">
        <v>10</v>
      </c>
      <c r="F47" s="32"/>
      <c r="G47" s="35">
        <v>10</v>
      </c>
      <c r="H47" s="66">
        <v>5</v>
      </c>
      <c r="I47" s="31">
        <v>5</v>
      </c>
      <c r="J47" s="31"/>
      <c r="K47" s="31"/>
      <c r="L47" s="31"/>
      <c r="M47" s="31"/>
      <c r="N47" s="31"/>
      <c r="O47" s="31"/>
      <c r="P47" s="31"/>
      <c r="Q47" s="49">
        <v>1</v>
      </c>
      <c r="R47" s="145"/>
      <c r="S47" s="12">
        <v>206</v>
      </c>
      <c r="T47" s="45"/>
      <c r="U47" s="29">
        <f t="shared" si="4"/>
        <v>10</v>
      </c>
      <c r="X47" s="34"/>
    </row>
    <row r="48" spans="1:24" x14ac:dyDescent="0.2">
      <c r="A48" s="209" t="s">
        <v>230</v>
      </c>
      <c r="B48" s="209" t="s">
        <v>23</v>
      </c>
      <c r="C48" s="209" t="s">
        <v>98</v>
      </c>
      <c r="D48" s="209" t="s">
        <v>93</v>
      </c>
      <c r="E48" s="160">
        <v>10</v>
      </c>
      <c r="F48" s="32"/>
      <c r="G48" s="160">
        <v>10</v>
      </c>
      <c r="H48" s="243">
        <v>5</v>
      </c>
      <c r="I48" s="53">
        <v>5</v>
      </c>
      <c r="J48" s="53"/>
      <c r="K48" s="53"/>
      <c r="L48" s="53"/>
      <c r="M48" s="53"/>
      <c r="N48" s="53"/>
      <c r="O48" s="53"/>
      <c r="P48" s="53"/>
      <c r="Q48" s="133">
        <v>1</v>
      </c>
      <c r="R48" s="74"/>
      <c r="S48" s="12">
        <v>206</v>
      </c>
      <c r="T48" s="32"/>
      <c r="U48" s="29">
        <f t="shared" si="4"/>
        <v>10</v>
      </c>
    </row>
    <row r="49" spans="1:24" ht="16" x14ac:dyDescent="0.2">
      <c r="A49" s="209" t="s">
        <v>230</v>
      </c>
      <c r="B49" s="209" t="s">
        <v>10</v>
      </c>
      <c r="C49" s="51" t="s">
        <v>107</v>
      </c>
      <c r="D49" s="51" t="s">
        <v>108</v>
      </c>
      <c r="E49" s="160">
        <v>10</v>
      </c>
      <c r="F49" s="32"/>
      <c r="G49" s="160">
        <v>10</v>
      </c>
      <c r="H49" s="160">
        <v>5</v>
      </c>
      <c r="I49" s="53">
        <v>5</v>
      </c>
      <c r="J49" s="53"/>
      <c r="K49" s="53"/>
      <c r="L49" s="53"/>
      <c r="M49" s="53"/>
      <c r="N49" s="53"/>
      <c r="O49" s="53"/>
      <c r="P49" s="53"/>
      <c r="Q49" s="133">
        <v>1</v>
      </c>
      <c r="R49" s="74"/>
      <c r="S49" s="12">
        <v>206</v>
      </c>
      <c r="T49" s="50"/>
      <c r="U49" s="29">
        <f t="shared" si="4"/>
        <v>10</v>
      </c>
    </row>
    <row r="50" spans="1:24" s="33" customFormat="1" ht="16" x14ac:dyDescent="0.2">
      <c r="A50" s="209" t="s">
        <v>230</v>
      </c>
      <c r="B50" s="30" t="s">
        <v>23</v>
      </c>
      <c r="C50" s="30" t="s">
        <v>138</v>
      </c>
      <c r="D50" s="30" t="s">
        <v>139</v>
      </c>
      <c r="E50" s="35">
        <v>10</v>
      </c>
      <c r="F50" s="32"/>
      <c r="G50" s="35">
        <v>10</v>
      </c>
      <c r="H50" s="66">
        <v>5</v>
      </c>
      <c r="I50" s="31">
        <v>5</v>
      </c>
      <c r="J50" s="31"/>
      <c r="K50" s="31"/>
      <c r="L50" s="31"/>
      <c r="M50" s="31"/>
      <c r="N50" s="31"/>
      <c r="O50" s="31"/>
      <c r="P50" s="31"/>
      <c r="Q50" s="49">
        <v>1</v>
      </c>
      <c r="R50" s="145"/>
      <c r="S50" s="12">
        <v>206</v>
      </c>
      <c r="T50" s="45"/>
      <c r="U50" s="29">
        <f t="shared" si="4"/>
        <v>10</v>
      </c>
      <c r="X50" s="34"/>
    </row>
    <row r="51" spans="1:24" s="33" customFormat="1" ht="16" x14ac:dyDescent="0.2">
      <c r="A51" s="209" t="s">
        <v>230</v>
      </c>
      <c r="B51" s="30" t="s">
        <v>23</v>
      </c>
      <c r="C51" s="30" t="s">
        <v>170</v>
      </c>
      <c r="D51" s="30" t="s">
        <v>29</v>
      </c>
      <c r="E51" s="35">
        <v>15</v>
      </c>
      <c r="F51" s="32"/>
      <c r="G51" s="35">
        <v>15</v>
      </c>
      <c r="H51" s="66">
        <v>5</v>
      </c>
      <c r="I51" s="31">
        <v>10</v>
      </c>
      <c r="J51" s="31"/>
      <c r="K51" s="31"/>
      <c r="L51" s="31"/>
      <c r="M51" s="31"/>
      <c r="N51" s="31"/>
      <c r="O51" s="31"/>
      <c r="P51" s="31"/>
      <c r="Q51" s="49">
        <v>1</v>
      </c>
      <c r="R51" s="145"/>
      <c r="S51" s="12">
        <v>206</v>
      </c>
      <c r="T51" s="45"/>
      <c r="U51" s="29">
        <f t="shared" si="4"/>
        <v>15</v>
      </c>
      <c r="X51" s="34"/>
    </row>
    <row r="52" spans="1:24" ht="16" x14ac:dyDescent="0.2">
      <c r="A52" s="209" t="s">
        <v>230</v>
      </c>
      <c r="B52" s="51" t="s">
        <v>23</v>
      </c>
      <c r="C52" s="51" t="s">
        <v>100</v>
      </c>
      <c r="D52" s="51" t="s">
        <v>36</v>
      </c>
      <c r="E52" s="160">
        <v>15</v>
      </c>
      <c r="F52" s="32"/>
      <c r="G52" s="160">
        <v>15</v>
      </c>
      <c r="H52" s="243">
        <v>5</v>
      </c>
      <c r="I52" s="53">
        <v>10</v>
      </c>
      <c r="J52" s="53"/>
      <c r="K52" s="53"/>
      <c r="L52" s="53"/>
      <c r="M52" s="53"/>
      <c r="N52" s="53"/>
      <c r="O52" s="53"/>
      <c r="P52" s="53"/>
      <c r="Q52" s="133">
        <v>1</v>
      </c>
      <c r="R52" s="74"/>
      <c r="S52" s="12">
        <v>206</v>
      </c>
      <c r="T52" s="32"/>
      <c r="U52" s="29">
        <f t="shared" si="4"/>
        <v>15</v>
      </c>
    </row>
    <row r="53" spans="1:24" ht="16" x14ac:dyDescent="0.2">
      <c r="A53" s="209" t="s">
        <v>230</v>
      </c>
      <c r="B53" s="209" t="s">
        <v>20</v>
      </c>
      <c r="C53" s="51" t="s">
        <v>94</v>
      </c>
      <c r="D53" s="51" t="s">
        <v>111</v>
      </c>
      <c r="E53" s="160">
        <v>15</v>
      </c>
      <c r="F53" s="32"/>
      <c r="G53" s="160">
        <v>15</v>
      </c>
      <c r="H53" s="160">
        <v>5</v>
      </c>
      <c r="I53" s="53">
        <v>10</v>
      </c>
      <c r="J53" s="53"/>
      <c r="K53" s="53"/>
      <c r="L53" s="53"/>
      <c r="M53" s="53"/>
      <c r="N53" s="53"/>
      <c r="O53" s="53"/>
      <c r="P53" s="53"/>
      <c r="Q53" s="133">
        <v>1</v>
      </c>
      <c r="R53" s="74"/>
      <c r="S53" s="12">
        <v>206</v>
      </c>
      <c r="T53" s="50"/>
      <c r="U53" s="29">
        <f t="shared" si="4"/>
        <v>15</v>
      </c>
    </row>
    <row r="54" spans="1:24" s="33" customFormat="1" ht="16" x14ac:dyDescent="0.2">
      <c r="A54" s="209" t="s">
        <v>230</v>
      </c>
      <c r="B54" s="30" t="s">
        <v>23</v>
      </c>
      <c r="C54" s="30" t="s">
        <v>68</v>
      </c>
      <c r="D54" s="30" t="s">
        <v>99</v>
      </c>
      <c r="E54" s="35">
        <v>15</v>
      </c>
      <c r="F54" s="32"/>
      <c r="G54" s="35">
        <v>15</v>
      </c>
      <c r="H54" s="66">
        <v>5</v>
      </c>
      <c r="I54" s="31">
        <v>10</v>
      </c>
      <c r="J54" s="31"/>
      <c r="K54" s="31"/>
      <c r="L54" s="31"/>
      <c r="M54" s="31"/>
      <c r="N54" s="31"/>
      <c r="O54" s="31"/>
      <c r="P54" s="31"/>
      <c r="Q54" s="49">
        <v>1</v>
      </c>
      <c r="R54" s="145"/>
      <c r="S54" s="12">
        <v>206</v>
      </c>
      <c r="T54" s="45"/>
      <c r="U54" s="29">
        <f t="shared" si="4"/>
        <v>15</v>
      </c>
      <c r="X54" s="34"/>
    </row>
    <row r="55" spans="1:24" s="33" customFormat="1" ht="15" customHeight="1" x14ac:dyDescent="0.2">
      <c r="A55" s="209" t="s">
        <v>230</v>
      </c>
      <c r="B55" s="30" t="s">
        <v>23</v>
      </c>
      <c r="C55" s="30" t="s">
        <v>70</v>
      </c>
      <c r="D55" s="30" t="s">
        <v>69</v>
      </c>
      <c r="E55" s="35">
        <v>15</v>
      </c>
      <c r="F55" s="32"/>
      <c r="G55" s="35">
        <v>15</v>
      </c>
      <c r="H55" s="66">
        <v>5</v>
      </c>
      <c r="I55" s="31">
        <v>10</v>
      </c>
      <c r="J55" s="31"/>
      <c r="K55" s="31"/>
      <c r="L55" s="31"/>
      <c r="M55" s="31"/>
      <c r="N55" s="31"/>
      <c r="O55" s="31"/>
      <c r="P55" s="31"/>
      <c r="Q55" s="49">
        <v>1</v>
      </c>
      <c r="R55" s="145"/>
      <c r="S55" s="12">
        <v>206</v>
      </c>
      <c r="T55" s="45"/>
      <c r="U55" s="29">
        <f t="shared" si="4"/>
        <v>15</v>
      </c>
      <c r="X55" s="34"/>
    </row>
    <row r="56" spans="1:24" s="33" customFormat="1" ht="16" x14ac:dyDescent="0.2">
      <c r="A56" s="209" t="s">
        <v>230</v>
      </c>
      <c r="B56" s="30" t="s">
        <v>23</v>
      </c>
      <c r="C56" s="30" t="s">
        <v>88</v>
      </c>
      <c r="D56" s="30" t="s">
        <v>89</v>
      </c>
      <c r="E56" s="35">
        <v>20</v>
      </c>
      <c r="F56" s="32"/>
      <c r="G56" s="35">
        <v>20</v>
      </c>
      <c r="H56" s="66">
        <v>5</v>
      </c>
      <c r="I56" s="31">
        <v>15</v>
      </c>
      <c r="J56" s="31"/>
      <c r="K56" s="31"/>
      <c r="L56" s="31"/>
      <c r="M56" s="31"/>
      <c r="N56" s="31"/>
      <c r="O56" s="31"/>
      <c r="P56" s="31"/>
      <c r="Q56" s="49">
        <v>1</v>
      </c>
      <c r="R56" s="145"/>
      <c r="S56" s="12">
        <v>206</v>
      </c>
      <c r="T56" s="45"/>
      <c r="U56" s="29">
        <f t="shared" si="4"/>
        <v>20</v>
      </c>
      <c r="X56" s="34"/>
    </row>
    <row r="57" spans="1:24" ht="16" x14ac:dyDescent="0.2">
      <c r="A57" s="209" t="s">
        <v>230</v>
      </c>
      <c r="B57" s="51" t="s">
        <v>23</v>
      </c>
      <c r="C57" s="51" t="s">
        <v>59</v>
      </c>
      <c r="D57" s="51" t="s">
        <v>239</v>
      </c>
      <c r="E57" s="160">
        <v>25</v>
      </c>
      <c r="F57" s="32"/>
      <c r="G57" s="160">
        <v>25</v>
      </c>
      <c r="H57" s="160">
        <v>5</v>
      </c>
      <c r="I57" s="53">
        <v>20</v>
      </c>
      <c r="J57" s="53"/>
      <c r="K57" s="53"/>
      <c r="L57" s="53"/>
      <c r="M57" s="53"/>
      <c r="N57" s="53"/>
      <c r="O57" s="53"/>
      <c r="P57" s="53"/>
      <c r="Q57" s="133">
        <v>1</v>
      </c>
      <c r="R57" s="74"/>
      <c r="S57" s="12">
        <v>206</v>
      </c>
      <c r="T57" s="50"/>
      <c r="U57" s="29">
        <f t="shared" ref="U57:U63" si="5">SUM(H57:P57)</f>
        <v>25</v>
      </c>
    </row>
    <row r="58" spans="1:24" s="33" customFormat="1" ht="16" x14ac:dyDescent="0.2">
      <c r="A58" s="209" t="s">
        <v>230</v>
      </c>
      <c r="B58" s="30" t="s">
        <v>23</v>
      </c>
      <c r="C58" s="30" t="s">
        <v>33</v>
      </c>
      <c r="D58" s="30" t="s">
        <v>73</v>
      </c>
      <c r="E58" s="35">
        <v>25</v>
      </c>
      <c r="F58" s="32"/>
      <c r="G58" s="35">
        <v>25</v>
      </c>
      <c r="H58" s="66">
        <v>5</v>
      </c>
      <c r="I58" s="31">
        <v>20</v>
      </c>
      <c r="J58" s="31"/>
      <c r="K58" s="31"/>
      <c r="L58" s="31"/>
      <c r="M58" s="31"/>
      <c r="N58" s="31"/>
      <c r="O58" s="31"/>
      <c r="P58" s="31"/>
      <c r="Q58" s="49">
        <v>1</v>
      </c>
      <c r="R58" s="145"/>
      <c r="S58" s="12">
        <v>206</v>
      </c>
      <c r="T58" s="45"/>
      <c r="U58" s="29">
        <f t="shared" si="5"/>
        <v>25</v>
      </c>
      <c r="X58" s="34"/>
    </row>
    <row r="59" spans="1:24" s="33" customFormat="1" ht="14.5" customHeight="1" x14ac:dyDescent="0.2">
      <c r="A59" s="209" t="s">
        <v>230</v>
      </c>
      <c r="B59" s="30" t="s">
        <v>23</v>
      </c>
      <c r="C59" s="30" t="s">
        <v>182</v>
      </c>
      <c r="D59" s="30" t="s">
        <v>140</v>
      </c>
      <c r="E59" s="35">
        <v>25</v>
      </c>
      <c r="F59" s="32"/>
      <c r="G59" s="35">
        <v>25</v>
      </c>
      <c r="H59" s="66">
        <v>5</v>
      </c>
      <c r="I59" s="31">
        <v>20</v>
      </c>
      <c r="J59" s="31"/>
      <c r="K59" s="31"/>
      <c r="L59" s="31"/>
      <c r="M59" s="31"/>
      <c r="N59" s="31"/>
      <c r="O59" s="31"/>
      <c r="P59" s="31"/>
      <c r="Q59" s="49">
        <v>1</v>
      </c>
      <c r="R59" s="145"/>
      <c r="S59" s="12">
        <v>206</v>
      </c>
      <c r="T59" s="45"/>
      <c r="U59" s="29">
        <f t="shared" si="5"/>
        <v>25</v>
      </c>
      <c r="X59" s="34"/>
    </row>
    <row r="60" spans="1:24" s="58" customFormat="1" ht="16" x14ac:dyDescent="0.2">
      <c r="A60" s="209" t="s">
        <v>230</v>
      </c>
      <c r="B60" s="30" t="s">
        <v>23</v>
      </c>
      <c r="C60" s="30" t="s">
        <v>71</v>
      </c>
      <c r="D60" s="30" t="s">
        <v>72</v>
      </c>
      <c r="E60" s="35">
        <v>25</v>
      </c>
      <c r="F60" s="32"/>
      <c r="G60" s="35">
        <v>25</v>
      </c>
      <c r="H60" s="66">
        <v>5</v>
      </c>
      <c r="I60" s="31">
        <v>20</v>
      </c>
      <c r="J60" s="31"/>
      <c r="K60" s="31"/>
      <c r="L60" s="31"/>
      <c r="M60" s="31"/>
      <c r="N60" s="31"/>
      <c r="O60" s="31"/>
      <c r="P60" s="31"/>
      <c r="Q60" s="49">
        <v>1</v>
      </c>
      <c r="R60" s="145"/>
      <c r="S60" s="12">
        <v>206</v>
      </c>
      <c r="T60" s="45"/>
      <c r="U60" s="29">
        <f t="shared" si="5"/>
        <v>25</v>
      </c>
      <c r="X60" s="59"/>
    </row>
    <row r="61" spans="1:24" s="33" customFormat="1" ht="16" x14ac:dyDescent="0.2">
      <c r="A61" s="209" t="s">
        <v>230</v>
      </c>
      <c r="B61" s="30" t="s">
        <v>23</v>
      </c>
      <c r="C61" s="30" t="s">
        <v>33</v>
      </c>
      <c r="D61" s="30" t="s">
        <v>74</v>
      </c>
      <c r="E61" s="35">
        <v>25</v>
      </c>
      <c r="F61" s="32"/>
      <c r="G61" s="35">
        <v>25</v>
      </c>
      <c r="H61" s="66">
        <v>5</v>
      </c>
      <c r="I61" s="31">
        <v>20</v>
      </c>
      <c r="J61" s="31"/>
      <c r="K61" s="31"/>
      <c r="L61" s="31"/>
      <c r="M61" s="31"/>
      <c r="N61" s="31"/>
      <c r="O61" s="31"/>
      <c r="P61" s="31"/>
      <c r="Q61" s="49">
        <v>1</v>
      </c>
      <c r="R61" s="145"/>
      <c r="S61" s="12">
        <v>206</v>
      </c>
      <c r="T61" s="45"/>
      <c r="U61" s="29">
        <f t="shared" si="5"/>
        <v>25</v>
      </c>
      <c r="X61" s="34"/>
    </row>
    <row r="62" spans="1:24" s="54" customFormat="1" ht="16" x14ac:dyDescent="0.2">
      <c r="A62" s="209" t="s">
        <v>230</v>
      </c>
      <c r="B62" s="23" t="s">
        <v>10</v>
      </c>
      <c r="C62" s="23" t="s">
        <v>15</v>
      </c>
      <c r="D62" s="23" t="s">
        <v>16</v>
      </c>
      <c r="E62" s="62">
        <v>5</v>
      </c>
      <c r="F62" s="38"/>
      <c r="G62" s="62">
        <v>5</v>
      </c>
      <c r="H62" s="163">
        <v>5</v>
      </c>
      <c r="I62" s="63"/>
      <c r="J62" s="63"/>
      <c r="K62" s="63"/>
      <c r="L62" s="63"/>
      <c r="M62" s="63"/>
      <c r="N62" s="63"/>
      <c r="O62" s="63"/>
      <c r="P62" s="63"/>
      <c r="Q62" s="64"/>
      <c r="R62" s="147" t="s">
        <v>101</v>
      </c>
      <c r="S62" s="12">
        <v>206</v>
      </c>
      <c r="T62" s="38"/>
      <c r="U62" s="29">
        <f t="shared" si="5"/>
        <v>5</v>
      </c>
      <c r="X62" s="55"/>
    </row>
    <row r="63" spans="1:24" s="244" customFormat="1" x14ac:dyDescent="0.2">
      <c r="A63" s="209" t="s">
        <v>230</v>
      </c>
      <c r="B63" s="132" t="s">
        <v>23</v>
      </c>
      <c r="C63" s="132" t="s">
        <v>38</v>
      </c>
      <c r="D63" s="132" t="s">
        <v>209</v>
      </c>
      <c r="E63" s="160">
        <v>5</v>
      </c>
      <c r="F63" s="32"/>
      <c r="G63" s="160">
        <v>5</v>
      </c>
      <c r="H63" s="160">
        <v>5</v>
      </c>
      <c r="I63" s="93"/>
      <c r="J63" s="93"/>
      <c r="K63" s="93"/>
      <c r="L63" s="93"/>
      <c r="M63" s="93"/>
      <c r="N63" s="93"/>
      <c r="O63" s="93"/>
      <c r="P63" s="93"/>
      <c r="Q63" s="134"/>
      <c r="R63" s="148" t="s">
        <v>210</v>
      </c>
      <c r="S63" s="12">
        <v>206</v>
      </c>
      <c r="T63" s="50"/>
      <c r="U63" s="29">
        <f t="shared" si="5"/>
        <v>5</v>
      </c>
    </row>
    <row r="64" spans="1:24" ht="16" x14ac:dyDescent="0.2">
      <c r="A64" s="209" t="s">
        <v>230</v>
      </c>
      <c r="B64" s="51" t="s">
        <v>23</v>
      </c>
      <c r="C64" s="51" t="s">
        <v>42</v>
      </c>
      <c r="D64" s="51" t="s">
        <v>43</v>
      </c>
      <c r="E64" s="160">
        <v>5</v>
      </c>
      <c r="F64" s="32"/>
      <c r="G64" s="160">
        <v>5</v>
      </c>
      <c r="H64" s="160">
        <v>5</v>
      </c>
      <c r="I64" s="53"/>
      <c r="J64" s="53"/>
      <c r="K64" s="53"/>
      <c r="L64" s="53"/>
      <c r="M64" s="53"/>
      <c r="N64" s="53"/>
      <c r="O64" s="53"/>
      <c r="P64" s="53"/>
      <c r="Q64" s="133"/>
      <c r="R64" s="74" t="s">
        <v>101</v>
      </c>
      <c r="S64" s="12">
        <v>206</v>
      </c>
      <c r="T64" s="45"/>
      <c r="U64" s="29">
        <f>SUM(H64:P64)</f>
        <v>5</v>
      </c>
    </row>
    <row r="65" spans="1:24" ht="16" x14ac:dyDescent="0.2">
      <c r="A65" s="209" t="s">
        <v>230</v>
      </c>
      <c r="B65" s="51" t="s">
        <v>23</v>
      </c>
      <c r="C65" s="51" t="s">
        <v>186</v>
      </c>
      <c r="D65" s="51" t="s">
        <v>86</v>
      </c>
      <c r="E65" s="160">
        <v>20</v>
      </c>
      <c r="F65" s="50"/>
      <c r="G65" s="160">
        <v>20</v>
      </c>
      <c r="H65" s="160">
        <v>5</v>
      </c>
      <c r="I65" s="53">
        <v>15</v>
      </c>
      <c r="J65" s="53"/>
      <c r="K65" s="53"/>
      <c r="L65" s="53"/>
      <c r="M65" s="53"/>
      <c r="N65" s="53"/>
      <c r="O65" s="53"/>
      <c r="P65" s="53"/>
      <c r="Q65" s="133">
        <v>1</v>
      </c>
      <c r="R65" s="74"/>
      <c r="S65" s="12">
        <v>206</v>
      </c>
      <c r="T65" s="50"/>
      <c r="U65" s="29">
        <f t="shared" ref="U65:U75" si="6">SUM(H65:P65)</f>
        <v>20</v>
      </c>
    </row>
    <row r="66" spans="1:24" s="36" customFormat="1" ht="16" x14ac:dyDescent="0.2">
      <c r="A66" s="209" t="s">
        <v>230</v>
      </c>
      <c r="B66" s="30" t="s">
        <v>20</v>
      </c>
      <c r="C66" s="30" t="s">
        <v>85</v>
      </c>
      <c r="D66" s="30" t="s">
        <v>77</v>
      </c>
      <c r="E66" s="35">
        <v>5</v>
      </c>
      <c r="F66" s="50"/>
      <c r="G66" s="35">
        <v>5</v>
      </c>
      <c r="H66" s="66">
        <v>5</v>
      </c>
      <c r="I66" s="35"/>
      <c r="J66" s="67"/>
      <c r="K66" s="67"/>
      <c r="L66" s="67"/>
      <c r="M66" s="67"/>
      <c r="N66" s="67"/>
      <c r="O66" s="67"/>
      <c r="P66" s="67"/>
      <c r="Q66" s="49">
        <v>1</v>
      </c>
      <c r="R66" s="146"/>
      <c r="S66" s="12">
        <v>206</v>
      </c>
      <c r="T66" s="50"/>
      <c r="U66" s="29">
        <f t="shared" si="6"/>
        <v>5</v>
      </c>
      <c r="X66" s="37"/>
    </row>
    <row r="67" spans="1:24" x14ac:dyDescent="0.2">
      <c r="A67" s="209" t="s">
        <v>230</v>
      </c>
      <c r="B67" s="209" t="s">
        <v>23</v>
      </c>
      <c r="C67" s="209" t="s">
        <v>30</v>
      </c>
      <c r="D67" s="209" t="s">
        <v>24</v>
      </c>
      <c r="E67" s="160">
        <v>5</v>
      </c>
      <c r="F67" s="50"/>
      <c r="G67" s="160">
        <v>5</v>
      </c>
      <c r="H67" s="160">
        <v>5</v>
      </c>
      <c r="I67" s="53"/>
      <c r="J67" s="53"/>
      <c r="K67" s="53"/>
      <c r="L67" s="53"/>
      <c r="M67" s="53"/>
      <c r="N67" s="53"/>
      <c r="O67" s="53"/>
      <c r="P67" s="53"/>
      <c r="Q67" s="133">
        <v>1</v>
      </c>
      <c r="R67" s="146"/>
      <c r="S67" s="12">
        <v>206</v>
      </c>
      <c r="T67" s="50"/>
      <c r="U67" s="29">
        <f t="shared" si="6"/>
        <v>5</v>
      </c>
    </row>
    <row r="68" spans="1:24" s="33" customFormat="1" ht="16" x14ac:dyDescent="0.2">
      <c r="A68" s="209" t="s">
        <v>230</v>
      </c>
      <c r="B68" s="30" t="s">
        <v>20</v>
      </c>
      <c r="C68" s="30" t="s">
        <v>75</v>
      </c>
      <c r="D68" s="30" t="s">
        <v>76</v>
      </c>
      <c r="E68" s="35">
        <v>5</v>
      </c>
      <c r="F68" s="50"/>
      <c r="G68" s="35">
        <v>5</v>
      </c>
      <c r="H68" s="66">
        <v>5</v>
      </c>
      <c r="I68" s="31"/>
      <c r="J68" s="31"/>
      <c r="K68" s="31"/>
      <c r="L68" s="31"/>
      <c r="M68" s="31"/>
      <c r="N68" s="31"/>
      <c r="O68" s="31"/>
      <c r="P68" s="31"/>
      <c r="Q68" s="49">
        <v>1</v>
      </c>
      <c r="R68" s="145"/>
      <c r="S68" s="12">
        <v>206</v>
      </c>
      <c r="T68" s="45"/>
      <c r="U68" s="29">
        <f t="shared" si="6"/>
        <v>5</v>
      </c>
      <c r="X68" s="34"/>
    </row>
    <row r="69" spans="1:24" s="36" customFormat="1" ht="16" x14ac:dyDescent="0.2">
      <c r="A69" s="209" t="s">
        <v>230</v>
      </c>
      <c r="B69" s="30" t="s">
        <v>23</v>
      </c>
      <c r="C69" s="30" t="s">
        <v>32</v>
      </c>
      <c r="D69" s="30" t="s">
        <v>78</v>
      </c>
      <c r="E69" s="35">
        <v>5</v>
      </c>
      <c r="F69" s="32"/>
      <c r="G69" s="35">
        <v>5</v>
      </c>
      <c r="H69" s="66">
        <v>5</v>
      </c>
      <c r="I69" s="35"/>
      <c r="J69" s="67"/>
      <c r="K69" s="67"/>
      <c r="L69" s="67"/>
      <c r="M69" s="67"/>
      <c r="N69" s="67"/>
      <c r="O69" s="67"/>
      <c r="P69" s="67"/>
      <c r="Q69" s="49">
        <v>1</v>
      </c>
      <c r="R69" s="146"/>
      <c r="S69" s="134">
        <v>207</v>
      </c>
      <c r="T69" s="50"/>
      <c r="U69" s="29">
        <f t="shared" si="6"/>
        <v>5</v>
      </c>
      <c r="X69" s="37"/>
    </row>
    <row r="70" spans="1:24" s="36" customFormat="1" ht="16" x14ac:dyDescent="0.2">
      <c r="A70" s="209" t="s">
        <v>230</v>
      </c>
      <c r="B70" s="30" t="s">
        <v>23</v>
      </c>
      <c r="C70" s="30" t="s">
        <v>141</v>
      </c>
      <c r="D70" s="30" t="s">
        <v>142</v>
      </c>
      <c r="E70" s="35">
        <v>5</v>
      </c>
      <c r="F70" s="32"/>
      <c r="G70" s="35">
        <v>5</v>
      </c>
      <c r="H70" s="66">
        <v>5</v>
      </c>
      <c r="I70" s="35"/>
      <c r="J70" s="67"/>
      <c r="K70" s="67"/>
      <c r="L70" s="67"/>
      <c r="M70" s="67"/>
      <c r="N70" s="67"/>
      <c r="O70" s="67"/>
      <c r="P70" s="67"/>
      <c r="Q70" s="49">
        <v>1</v>
      </c>
      <c r="R70" s="146"/>
      <c r="S70" s="134">
        <v>207</v>
      </c>
      <c r="T70" s="50"/>
      <c r="U70" s="29">
        <f t="shared" si="6"/>
        <v>5</v>
      </c>
      <c r="X70" s="37"/>
    </row>
    <row r="71" spans="1:24" s="7" customFormat="1" ht="16" x14ac:dyDescent="0.2">
      <c r="A71" s="209" t="s">
        <v>230</v>
      </c>
      <c r="B71" s="14" t="s">
        <v>10</v>
      </c>
      <c r="C71" s="51" t="s">
        <v>31</v>
      </c>
      <c r="D71" s="51" t="s">
        <v>47</v>
      </c>
      <c r="E71" s="66">
        <v>5</v>
      </c>
      <c r="F71" s="118"/>
      <c r="G71" s="66">
        <v>5</v>
      </c>
      <c r="H71" s="66">
        <v>5</v>
      </c>
      <c r="I71" s="15"/>
      <c r="J71" s="15"/>
      <c r="K71" s="15"/>
      <c r="L71" s="15"/>
      <c r="M71" s="15"/>
      <c r="N71" s="15"/>
      <c r="O71" s="15"/>
      <c r="P71" s="15"/>
      <c r="Q71" s="19">
        <v>1</v>
      </c>
      <c r="R71" s="146"/>
      <c r="S71" s="134">
        <v>207</v>
      </c>
      <c r="T71" s="118"/>
      <c r="U71" s="113">
        <f t="shared" si="6"/>
        <v>5</v>
      </c>
      <c r="X71" s="6"/>
    </row>
    <row r="72" spans="1:24" ht="16" x14ac:dyDescent="0.2">
      <c r="A72" s="209" t="s">
        <v>230</v>
      </c>
      <c r="B72" s="51" t="s">
        <v>17</v>
      </c>
      <c r="C72" s="51" t="s">
        <v>18</v>
      </c>
      <c r="D72" s="51" t="s">
        <v>19</v>
      </c>
      <c r="E72" s="160">
        <v>20</v>
      </c>
      <c r="F72" s="50"/>
      <c r="G72" s="160">
        <v>20</v>
      </c>
      <c r="H72" s="160">
        <v>5</v>
      </c>
      <c r="I72" s="53">
        <v>15</v>
      </c>
      <c r="J72" s="53"/>
      <c r="K72" s="53"/>
      <c r="L72" s="53"/>
      <c r="M72" s="53"/>
      <c r="N72" s="53"/>
      <c r="O72" s="53"/>
      <c r="P72" s="53"/>
      <c r="Q72" s="133">
        <v>1</v>
      </c>
      <c r="R72" s="74"/>
      <c r="S72" s="134">
        <v>207</v>
      </c>
      <c r="T72" s="50"/>
      <c r="U72" s="29">
        <f t="shared" si="6"/>
        <v>20</v>
      </c>
    </row>
    <row r="73" spans="1:24" ht="16" x14ac:dyDescent="0.2">
      <c r="A73" s="209" t="s">
        <v>230</v>
      </c>
      <c r="B73" s="51" t="s">
        <v>23</v>
      </c>
      <c r="C73" s="51" t="s">
        <v>112</v>
      </c>
      <c r="D73" s="51" t="s">
        <v>104</v>
      </c>
      <c r="E73" s="160">
        <v>5</v>
      </c>
      <c r="F73" s="50"/>
      <c r="G73" s="160">
        <v>5</v>
      </c>
      <c r="H73" s="160">
        <v>5</v>
      </c>
      <c r="I73" s="53"/>
      <c r="J73" s="53"/>
      <c r="K73" s="53"/>
      <c r="L73" s="53"/>
      <c r="M73" s="53"/>
      <c r="N73" s="53"/>
      <c r="O73" s="53"/>
      <c r="P73" s="53"/>
      <c r="Q73" s="133">
        <v>1</v>
      </c>
      <c r="R73" s="74"/>
      <c r="S73" s="134">
        <v>207</v>
      </c>
      <c r="T73" s="50"/>
      <c r="U73" s="29">
        <f t="shared" si="6"/>
        <v>5</v>
      </c>
    </row>
    <row r="74" spans="1:24" ht="16" x14ac:dyDescent="0.2">
      <c r="A74" s="209" t="s">
        <v>230</v>
      </c>
      <c r="B74" s="51" t="s">
        <v>10</v>
      </c>
      <c r="C74" s="51" t="s">
        <v>171</v>
      </c>
      <c r="D74" s="51" t="s">
        <v>113</v>
      </c>
      <c r="E74" s="160">
        <v>5</v>
      </c>
      <c r="F74" s="50"/>
      <c r="G74" s="160">
        <v>5</v>
      </c>
      <c r="H74" s="160">
        <v>5</v>
      </c>
      <c r="I74" s="53"/>
      <c r="J74" s="53"/>
      <c r="K74" s="53"/>
      <c r="L74" s="53"/>
      <c r="M74" s="53"/>
      <c r="N74" s="53"/>
      <c r="O74" s="53"/>
      <c r="P74" s="53"/>
      <c r="Q74" s="133">
        <v>1</v>
      </c>
      <c r="R74" s="74"/>
      <c r="S74" s="134">
        <v>207</v>
      </c>
      <c r="T74" s="50"/>
      <c r="U74" s="29">
        <f t="shared" si="6"/>
        <v>5</v>
      </c>
    </row>
    <row r="75" spans="1:24" ht="16" x14ac:dyDescent="0.2">
      <c r="A75" s="209" t="s">
        <v>257</v>
      </c>
      <c r="B75" s="51" t="s">
        <v>23</v>
      </c>
      <c r="C75" s="51" t="s">
        <v>183</v>
      </c>
      <c r="D75" s="51" t="s">
        <v>86</v>
      </c>
      <c r="E75" s="160">
        <v>5</v>
      </c>
      <c r="F75" s="32"/>
      <c r="G75" s="160">
        <v>5</v>
      </c>
      <c r="H75" s="160">
        <v>5</v>
      </c>
      <c r="I75" s="53"/>
      <c r="J75" s="53"/>
      <c r="K75" s="53"/>
      <c r="L75" s="53"/>
      <c r="M75" s="53"/>
      <c r="N75" s="53"/>
      <c r="O75" s="53"/>
      <c r="P75" s="53"/>
      <c r="Q75" s="133"/>
      <c r="R75" s="74" t="s">
        <v>101</v>
      </c>
      <c r="S75" s="134">
        <v>207</v>
      </c>
      <c r="T75" s="45"/>
      <c r="U75" s="29">
        <f t="shared" si="6"/>
        <v>5</v>
      </c>
    </row>
    <row r="76" spans="1:24" s="36" customFormat="1" ht="16" x14ac:dyDescent="0.2">
      <c r="A76" s="209" t="s">
        <v>257</v>
      </c>
      <c r="B76" s="30" t="s">
        <v>23</v>
      </c>
      <c r="C76" s="30" t="s">
        <v>145</v>
      </c>
      <c r="D76" s="30" t="s">
        <v>146</v>
      </c>
      <c r="E76" s="35">
        <v>10</v>
      </c>
      <c r="F76" s="32"/>
      <c r="G76" s="35">
        <v>10</v>
      </c>
      <c r="H76" s="66">
        <v>5</v>
      </c>
      <c r="I76" s="35">
        <v>5</v>
      </c>
      <c r="J76" s="67"/>
      <c r="K76" s="67"/>
      <c r="L76" s="67"/>
      <c r="M76" s="67"/>
      <c r="N76" s="67"/>
      <c r="O76" s="67"/>
      <c r="P76" s="67"/>
      <c r="Q76" s="49"/>
      <c r="R76" s="146" t="s">
        <v>101</v>
      </c>
      <c r="S76" s="134">
        <v>207</v>
      </c>
      <c r="T76" s="50"/>
      <c r="U76" s="29">
        <f t="shared" ref="U76:U96" si="7">SUM(H76:P76)</f>
        <v>10</v>
      </c>
      <c r="X76" s="37"/>
    </row>
    <row r="77" spans="1:24" s="244" customFormat="1" x14ac:dyDescent="0.2">
      <c r="A77" s="209" t="s">
        <v>257</v>
      </c>
      <c r="B77" s="132" t="s">
        <v>10</v>
      </c>
      <c r="C77" s="132" t="s">
        <v>207</v>
      </c>
      <c r="D77" s="132" t="s">
        <v>208</v>
      </c>
      <c r="E77" s="160">
        <v>20</v>
      </c>
      <c r="F77" s="32"/>
      <c r="G77" s="160">
        <v>20</v>
      </c>
      <c r="H77" s="160">
        <v>5</v>
      </c>
      <c r="I77" s="93">
        <v>15</v>
      </c>
      <c r="J77" s="93"/>
      <c r="K77" s="93"/>
      <c r="L77" s="93"/>
      <c r="M77" s="93"/>
      <c r="N77" s="93"/>
      <c r="O77" s="93"/>
      <c r="P77" s="93"/>
      <c r="Q77" s="134"/>
      <c r="R77" s="148" t="s">
        <v>210</v>
      </c>
      <c r="S77" s="134">
        <v>207</v>
      </c>
      <c r="T77" s="50"/>
      <c r="U77" s="29">
        <f t="shared" si="7"/>
        <v>20</v>
      </c>
    </row>
    <row r="78" spans="1:24" s="36" customFormat="1" ht="16" x14ac:dyDescent="0.2">
      <c r="A78" s="209" t="s">
        <v>240</v>
      </c>
      <c r="B78" s="30" t="s">
        <v>23</v>
      </c>
      <c r="C78" s="30" t="s">
        <v>143</v>
      </c>
      <c r="D78" s="30" t="s">
        <v>144</v>
      </c>
      <c r="E78" s="35">
        <v>10</v>
      </c>
      <c r="F78" s="32"/>
      <c r="G78" s="35">
        <v>10</v>
      </c>
      <c r="H78" s="66">
        <v>5</v>
      </c>
      <c r="I78" s="35">
        <v>5</v>
      </c>
      <c r="J78" s="67"/>
      <c r="K78" s="67"/>
      <c r="L78" s="67"/>
      <c r="M78" s="67"/>
      <c r="N78" s="67"/>
      <c r="O78" s="67"/>
      <c r="P78" s="67"/>
      <c r="Q78" s="49">
        <v>1</v>
      </c>
      <c r="R78" s="146"/>
      <c r="S78" s="134">
        <v>207</v>
      </c>
      <c r="T78" s="50"/>
      <c r="U78" s="29">
        <f t="shared" si="7"/>
        <v>10</v>
      </c>
      <c r="X78" s="37"/>
    </row>
    <row r="79" spans="1:24" s="36" customFormat="1" ht="16" x14ac:dyDescent="0.2">
      <c r="A79" s="132" t="s">
        <v>240</v>
      </c>
      <c r="B79" s="30" t="s">
        <v>10</v>
      </c>
      <c r="C79" s="30" t="s">
        <v>25</v>
      </c>
      <c r="D79" s="30" t="s">
        <v>241</v>
      </c>
      <c r="E79" s="35">
        <v>20</v>
      </c>
      <c r="F79" s="32"/>
      <c r="G79" s="35">
        <v>5</v>
      </c>
      <c r="H79" s="66">
        <v>5</v>
      </c>
      <c r="I79" s="35"/>
      <c r="J79" s="67"/>
      <c r="K79" s="67"/>
      <c r="L79" s="67"/>
      <c r="M79" s="67"/>
      <c r="N79" s="67"/>
      <c r="O79" s="67"/>
      <c r="P79" s="67"/>
      <c r="Q79" s="49"/>
      <c r="R79" s="146" t="s">
        <v>44</v>
      </c>
      <c r="S79" s="134">
        <v>207</v>
      </c>
      <c r="T79" s="50"/>
      <c r="U79" s="29">
        <f t="shared" si="7"/>
        <v>5</v>
      </c>
      <c r="X79" s="37"/>
    </row>
    <row r="80" spans="1:24" s="36" customFormat="1" ht="16" x14ac:dyDescent="0.2">
      <c r="A80" s="132" t="s">
        <v>240</v>
      </c>
      <c r="B80" s="30" t="s">
        <v>21</v>
      </c>
      <c r="C80" s="30" t="s">
        <v>27</v>
      </c>
      <c r="D80" s="30" t="s">
        <v>242</v>
      </c>
      <c r="E80" s="35"/>
      <c r="F80" s="32"/>
      <c r="G80" s="35">
        <v>5</v>
      </c>
      <c r="H80" s="66">
        <v>5</v>
      </c>
      <c r="I80" s="35"/>
      <c r="J80" s="67"/>
      <c r="K80" s="67"/>
      <c r="L80" s="67"/>
      <c r="M80" s="67"/>
      <c r="N80" s="67"/>
      <c r="O80" s="67"/>
      <c r="P80" s="67"/>
      <c r="Q80" s="49"/>
      <c r="R80" s="146" t="s">
        <v>44</v>
      </c>
      <c r="S80" s="134">
        <v>207</v>
      </c>
      <c r="T80" s="50"/>
      <c r="U80" s="29">
        <f t="shared" si="7"/>
        <v>5</v>
      </c>
      <c r="X80" s="37"/>
    </row>
    <row r="81" spans="1:24" s="36" customFormat="1" ht="16" x14ac:dyDescent="0.2">
      <c r="A81" s="132" t="s">
        <v>240</v>
      </c>
      <c r="B81" s="30" t="s">
        <v>243</v>
      </c>
      <c r="C81" s="30" t="s">
        <v>244</v>
      </c>
      <c r="D81" s="30" t="s">
        <v>26</v>
      </c>
      <c r="E81" s="35"/>
      <c r="F81" s="32"/>
      <c r="G81" s="35">
        <v>5</v>
      </c>
      <c r="H81" s="66">
        <v>5</v>
      </c>
      <c r="I81" s="35"/>
      <c r="J81" s="67"/>
      <c r="K81" s="67"/>
      <c r="L81" s="67"/>
      <c r="M81" s="67"/>
      <c r="N81" s="67"/>
      <c r="O81" s="67"/>
      <c r="P81" s="67"/>
      <c r="Q81" s="49"/>
      <c r="R81" s="146" t="s">
        <v>44</v>
      </c>
      <c r="S81" s="134">
        <v>207</v>
      </c>
      <c r="T81" s="50"/>
      <c r="U81" s="29">
        <f t="shared" si="7"/>
        <v>5</v>
      </c>
      <c r="X81" s="37"/>
    </row>
    <row r="82" spans="1:24" s="187" customFormat="1" ht="16" x14ac:dyDescent="0.2">
      <c r="A82" s="186" t="s">
        <v>240</v>
      </c>
      <c r="B82" s="30" t="s">
        <v>10</v>
      </c>
      <c r="C82" s="30" t="s">
        <v>245</v>
      </c>
      <c r="D82" s="30" t="s">
        <v>246</v>
      </c>
      <c r="E82" s="35"/>
      <c r="F82" s="32"/>
      <c r="G82" s="35">
        <v>5</v>
      </c>
      <c r="H82" s="66">
        <v>5</v>
      </c>
      <c r="I82" s="35"/>
      <c r="J82" s="67"/>
      <c r="K82" s="67"/>
      <c r="L82" s="67"/>
      <c r="M82" s="67"/>
      <c r="N82" s="67"/>
      <c r="O82" s="67"/>
      <c r="P82" s="67"/>
      <c r="Q82" s="49"/>
      <c r="R82" s="146" t="s">
        <v>44</v>
      </c>
      <c r="S82" s="12">
        <v>207</v>
      </c>
      <c r="T82" s="118"/>
      <c r="U82" s="113">
        <f t="shared" si="7"/>
        <v>5</v>
      </c>
      <c r="X82" s="188"/>
    </row>
    <row r="83" spans="1:24" s="187" customFormat="1" ht="16" x14ac:dyDescent="0.2">
      <c r="A83" s="186" t="s">
        <v>240</v>
      </c>
      <c r="B83" s="30" t="s">
        <v>20</v>
      </c>
      <c r="C83" s="30" t="s">
        <v>248</v>
      </c>
      <c r="D83" s="30" t="s">
        <v>247</v>
      </c>
      <c r="E83" s="35">
        <v>25</v>
      </c>
      <c r="F83" s="32"/>
      <c r="G83" s="35">
        <v>5</v>
      </c>
      <c r="H83" s="66">
        <v>5</v>
      </c>
      <c r="I83" s="35"/>
      <c r="J83" s="67"/>
      <c r="K83" s="67"/>
      <c r="L83" s="67"/>
      <c r="M83" s="67"/>
      <c r="N83" s="67"/>
      <c r="O83" s="67"/>
      <c r="P83" s="67"/>
      <c r="Q83" s="49"/>
      <c r="R83" s="146" t="s">
        <v>249</v>
      </c>
      <c r="S83" s="12">
        <v>207</v>
      </c>
      <c r="T83" s="118"/>
      <c r="U83" s="113">
        <f t="shared" si="7"/>
        <v>5</v>
      </c>
      <c r="X83" s="188"/>
    </row>
    <row r="84" spans="1:24" s="36" customFormat="1" ht="16" x14ac:dyDescent="0.2">
      <c r="A84" s="132" t="s">
        <v>240</v>
      </c>
      <c r="B84" s="30" t="s">
        <v>10</v>
      </c>
      <c r="C84" s="30" t="s">
        <v>250</v>
      </c>
      <c r="D84" s="30" t="s">
        <v>251</v>
      </c>
      <c r="E84" s="35"/>
      <c r="F84" s="32"/>
      <c r="G84" s="35">
        <v>5</v>
      </c>
      <c r="H84" s="66">
        <v>5</v>
      </c>
      <c r="I84" s="35"/>
      <c r="J84" s="67"/>
      <c r="K84" s="67"/>
      <c r="L84" s="67"/>
      <c r="M84" s="67"/>
      <c r="N84" s="67"/>
      <c r="O84" s="67"/>
      <c r="P84" s="67"/>
      <c r="Q84" s="49"/>
      <c r="R84" s="146" t="s">
        <v>249</v>
      </c>
      <c r="S84" s="134">
        <v>207</v>
      </c>
      <c r="T84" s="50"/>
      <c r="U84" s="29">
        <f t="shared" si="7"/>
        <v>5</v>
      </c>
      <c r="X84" s="37"/>
    </row>
    <row r="85" spans="1:24" s="36" customFormat="1" ht="16" x14ac:dyDescent="0.2">
      <c r="A85" s="132" t="s">
        <v>240</v>
      </c>
      <c r="B85" s="30" t="s">
        <v>23</v>
      </c>
      <c r="C85" s="30" t="s">
        <v>250</v>
      </c>
      <c r="D85" s="30" t="s">
        <v>222</v>
      </c>
      <c r="E85" s="35"/>
      <c r="F85" s="32"/>
      <c r="G85" s="35">
        <v>5</v>
      </c>
      <c r="H85" s="66">
        <v>5</v>
      </c>
      <c r="I85" s="35"/>
      <c r="J85" s="67"/>
      <c r="K85" s="67"/>
      <c r="L85" s="67"/>
      <c r="M85" s="67"/>
      <c r="N85" s="67"/>
      <c r="O85" s="67"/>
      <c r="P85" s="67"/>
      <c r="Q85" s="49"/>
      <c r="R85" s="146" t="s">
        <v>249</v>
      </c>
      <c r="S85" s="134">
        <v>207</v>
      </c>
      <c r="T85" s="50"/>
      <c r="U85" s="29">
        <f t="shared" si="7"/>
        <v>5</v>
      </c>
      <c r="X85" s="37"/>
    </row>
    <row r="86" spans="1:24" s="36" customFormat="1" ht="16" x14ac:dyDescent="0.2">
      <c r="A86" s="132" t="s">
        <v>240</v>
      </c>
      <c r="B86" s="30" t="s">
        <v>20</v>
      </c>
      <c r="C86" s="30" t="s">
        <v>117</v>
      </c>
      <c r="D86" s="30" t="s">
        <v>252</v>
      </c>
      <c r="E86" s="35"/>
      <c r="F86" s="32"/>
      <c r="G86" s="35">
        <v>10</v>
      </c>
      <c r="H86" s="66">
        <v>5</v>
      </c>
      <c r="I86" s="35">
        <v>5</v>
      </c>
      <c r="J86" s="67"/>
      <c r="K86" s="67"/>
      <c r="L86" s="67"/>
      <c r="M86" s="67"/>
      <c r="N86" s="67"/>
      <c r="O86" s="67"/>
      <c r="P86" s="67"/>
      <c r="Q86" s="49"/>
      <c r="R86" s="146" t="s">
        <v>249</v>
      </c>
      <c r="S86" s="134">
        <v>207</v>
      </c>
      <c r="T86" s="50"/>
      <c r="U86" s="29">
        <f t="shared" si="7"/>
        <v>10</v>
      </c>
      <c r="X86" s="37"/>
    </row>
    <row r="87" spans="1:24" s="187" customFormat="1" ht="16" x14ac:dyDescent="0.2">
      <c r="A87" s="186" t="s">
        <v>240</v>
      </c>
      <c r="B87" s="30" t="s">
        <v>10</v>
      </c>
      <c r="C87" s="30" t="s">
        <v>253</v>
      </c>
      <c r="D87" s="30" t="s">
        <v>254</v>
      </c>
      <c r="E87" s="35">
        <v>11.8</v>
      </c>
      <c r="F87" s="32"/>
      <c r="G87" s="35">
        <v>5</v>
      </c>
      <c r="H87" s="66"/>
      <c r="I87" s="35"/>
      <c r="J87" s="67"/>
      <c r="K87" s="67"/>
      <c r="L87" s="67">
        <v>5</v>
      </c>
      <c r="M87" s="67"/>
      <c r="N87" s="67"/>
      <c r="O87" s="67"/>
      <c r="P87" s="67"/>
      <c r="Q87" s="49"/>
      <c r="R87" s="146" t="s">
        <v>44</v>
      </c>
      <c r="S87" s="12">
        <v>207</v>
      </c>
      <c r="T87" s="118"/>
      <c r="U87" s="113">
        <f t="shared" si="7"/>
        <v>5</v>
      </c>
      <c r="X87" s="188"/>
    </row>
    <row r="88" spans="1:24" s="187" customFormat="1" ht="16" x14ac:dyDescent="0.2">
      <c r="A88" s="186" t="s">
        <v>240</v>
      </c>
      <c r="B88" s="30" t="s">
        <v>23</v>
      </c>
      <c r="C88" s="30" t="s">
        <v>255</v>
      </c>
      <c r="D88" s="30" t="s">
        <v>256</v>
      </c>
      <c r="E88" s="35"/>
      <c r="F88" s="32"/>
      <c r="G88" s="35">
        <v>6.8</v>
      </c>
      <c r="H88" s="66"/>
      <c r="I88" s="35"/>
      <c r="J88" s="67"/>
      <c r="K88" s="67"/>
      <c r="L88" s="67">
        <v>5</v>
      </c>
      <c r="M88" s="67"/>
      <c r="N88" s="67">
        <v>1.8</v>
      </c>
      <c r="O88" s="67"/>
      <c r="P88" s="67"/>
      <c r="Q88" s="49"/>
      <c r="R88" s="146" t="s">
        <v>249</v>
      </c>
      <c r="S88" s="12">
        <v>207</v>
      </c>
      <c r="T88" s="118"/>
      <c r="U88" s="113">
        <f t="shared" si="7"/>
        <v>6.8</v>
      </c>
      <c r="X88" s="188"/>
    </row>
    <row r="89" spans="1:24" s="36" customFormat="1" ht="16" x14ac:dyDescent="0.2">
      <c r="A89" s="209" t="s">
        <v>258</v>
      </c>
      <c r="B89" s="30" t="s">
        <v>20</v>
      </c>
      <c r="C89" s="30" t="s">
        <v>235</v>
      </c>
      <c r="D89" s="30" t="s">
        <v>236</v>
      </c>
      <c r="E89" s="35">
        <v>10</v>
      </c>
      <c r="F89" s="32"/>
      <c r="G89" s="35">
        <v>10</v>
      </c>
      <c r="H89" s="66">
        <v>5</v>
      </c>
      <c r="I89" s="35">
        <v>5</v>
      </c>
      <c r="J89" s="67"/>
      <c r="K89" s="67"/>
      <c r="L89" s="67"/>
      <c r="M89" s="67"/>
      <c r="N89" s="67"/>
      <c r="O89" s="67"/>
      <c r="P89" s="67"/>
      <c r="Q89" s="49"/>
      <c r="R89" s="146" t="s">
        <v>210</v>
      </c>
      <c r="S89" s="134">
        <v>207</v>
      </c>
      <c r="T89" s="50"/>
      <c r="U89" s="29">
        <f t="shared" si="7"/>
        <v>10</v>
      </c>
      <c r="X89" s="37"/>
    </row>
    <row r="90" spans="1:24" ht="16" x14ac:dyDescent="0.2">
      <c r="A90" s="209" t="s">
        <v>191</v>
      </c>
      <c r="B90" s="51" t="s">
        <v>10</v>
      </c>
      <c r="C90" s="51" t="s">
        <v>15</v>
      </c>
      <c r="D90" s="51" t="s">
        <v>172</v>
      </c>
      <c r="E90" s="160">
        <v>10</v>
      </c>
      <c r="F90" s="32"/>
      <c r="G90" s="160">
        <v>10</v>
      </c>
      <c r="H90" s="160">
        <v>5</v>
      </c>
      <c r="I90" s="53">
        <v>5</v>
      </c>
      <c r="J90" s="53"/>
      <c r="K90" s="53"/>
      <c r="L90" s="53"/>
      <c r="M90" s="53"/>
      <c r="N90" s="53"/>
      <c r="O90" s="53"/>
      <c r="P90" s="53"/>
      <c r="Q90" s="133"/>
      <c r="R90" s="74" t="s">
        <v>101</v>
      </c>
      <c r="S90" s="134">
        <v>207</v>
      </c>
      <c r="T90" s="50"/>
      <c r="U90" s="29">
        <f t="shared" si="7"/>
        <v>10</v>
      </c>
    </row>
    <row r="91" spans="1:24" s="36" customFormat="1" ht="16" x14ac:dyDescent="0.2">
      <c r="A91" s="209" t="s">
        <v>259</v>
      </c>
      <c r="B91" s="30" t="s">
        <v>10</v>
      </c>
      <c r="C91" s="30" t="s">
        <v>83</v>
      </c>
      <c r="D91" s="30" t="s">
        <v>237</v>
      </c>
      <c r="E91" s="35">
        <v>10</v>
      </c>
      <c r="F91" s="32"/>
      <c r="G91" s="35">
        <v>10</v>
      </c>
      <c r="H91" s="66">
        <v>5</v>
      </c>
      <c r="I91" s="35">
        <v>5</v>
      </c>
      <c r="J91" s="67"/>
      <c r="K91" s="67"/>
      <c r="L91" s="67"/>
      <c r="M91" s="67"/>
      <c r="N91" s="67"/>
      <c r="O91" s="67"/>
      <c r="P91" s="67"/>
      <c r="Q91" s="49"/>
      <c r="R91" s="146" t="s">
        <v>101</v>
      </c>
      <c r="S91" s="134">
        <v>207</v>
      </c>
      <c r="T91" s="50"/>
      <c r="U91" s="29">
        <f t="shared" si="7"/>
        <v>10</v>
      </c>
      <c r="X91" s="37"/>
    </row>
    <row r="92" spans="1:24" s="36" customFormat="1" ht="16" x14ac:dyDescent="0.2">
      <c r="A92" s="209" t="s">
        <v>259</v>
      </c>
      <c r="B92" s="30" t="s">
        <v>23</v>
      </c>
      <c r="C92" s="30" t="s">
        <v>188</v>
      </c>
      <c r="D92" s="30" t="s">
        <v>189</v>
      </c>
      <c r="E92" s="35">
        <v>25</v>
      </c>
      <c r="F92" s="32"/>
      <c r="G92" s="35">
        <v>25</v>
      </c>
      <c r="H92" s="66">
        <v>5</v>
      </c>
      <c r="I92" s="35">
        <v>20</v>
      </c>
      <c r="J92" s="67"/>
      <c r="K92" s="67"/>
      <c r="L92" s="67"/>
      <c r="M92" s="67"/>
      <c r="N92" s="67"/>
      <c r="O92" s="67"/>
      <c r="P92" s="67"/>
      <c r="Q92" s="49"/>
      <c r="R92" s="146" t="s">
        <v>101</v>
      </c>
      <c r="S92" s="134">
        <v>207</v>
      </c>
      <c r="T92" s="50"/>
      <c r="U92" s="29">
        <f t="shared" si="7"/>
        <v>25</v>
      </c>
      <c r="X92" s="37"/>
    </row>
    <row r="93" spans="1:24" s="21" customFormat="1" ht="16" x14ac:dyDescent="0.2">
      <c r="A93" s="10" t="s">
        <v>260</v>
      </c>
      <c r="B93" s="10" t="s">
        <v>20</v>
      </c>
      <c r="C93" s="10" t="s">
        <v>79</v>
      </c>
      <c r="D93" s="10" t="s">
        <v>80</v>
      </c>
      <c r="E93" s="158">
        <v>6</v>
      </c>
      <c r="F93" s="25"/>
      <c r="G93" s="158">
        <v>6</v>
      </c>
      <c r="H93" s="160">
        <v>5</v>
      </c>
      <c r="I93" s="11">
        <v>1</v>
      </c>
      <c r="J93" s="11"/>
      <c r="K93" s="11"/>
      <c r="L93" s="11"/>
      <c r="M93" s="11"/>
      <c r="N93" s="11"/>
      <c r="O93" s="11"/>
      <c r="P93" s="11"/>
      <c r="Q93" s="18">
        <v>1</v>
      </c>
      <c r="R93" s="147"/>
      <c r="S93" s="134">
        <v>207</v>
      </c>
      <c r="T93" s="44"/>
      <c r="U93" s="29">
        <f t="shared" si="7"/>
        <v>6</v>
      </c>
      <c r="X93" s="22"/>
    </row>
    <row r="94" spans="1:24" s="244" customFormat="1" x14ac:dyDescent="0.2">
      <c r="A94" s="93" t="s">
        <v>261</v>
      </c>
      <c r="B94" s="209" t="s">
        <v>23</v>
      </c>
      <c r="C94" s="209" t="s">
        <v>197</v>
      </c>
      <c r="D94" s="209" t="s">
        <v>198</v>
      </c>
      <c r="E94" s="160">
        <v>10</v>
      </c>
      <c r="F94" s="32"/>
      <c r="G94" s="160">
        <v>10</v>
      </c>
      <c r="H94" s="160">
        <v>5</v>
      </c>
      <c r="I94" s="93">
        <v>5</v>
      </c>
      <c r="J94" s="93"/>
      <c r="K94" s="93"/>
      <c r="L94" s="93"/>
      <c r="M94" s="93"/>
      <c r="N94" s="93"/>
      <c r="O94" s="93"/>
      <c r="P94" s="93"/>
      <c r="Q94" s="134"/>
      <c r="R94" s="149" t="s">
        <v>210</v>
      </c>
      <c r="S94" s="134">
        <v>207</v>
      </c>
      <c r="T94" s="50"/>
      <c r="U94" s="29">
        <f t="shared" si="7"/>
        <v>10</v>
      </c>
    </row>
    <row r="95" spans="1:24" s="36" customFormat="1" ht="16" x14ac:dyDescent="0.2">
      <c r="A95" s="209" t="s">
        <v>262</v>
      </c>
      <c r="B95" s="30" t="s">
        <v>10</v>
      </c>
      <c r="C95" s="30" t="s">
        <v>61</v>
      </c>
      <c r="D95" s="30" t="s">
        <v>238</v>
      </c>
      <c r="E95" s="35">
        <v>5</v>
      </c>
      <c r="F95" s="32"/>
      <c r="G95" s="35">
        <v>5</v>
      </c>
      <c r="H95" s="66">
        <v>5</v>
      </c>
      <c r="I95" s="35"/>
      <c r="J95" s="67"/>
      <c r="K95" s="67"/>
      <c r="L95" s="67"/>
      <c r="M95" s="67"/>
      <c r="N95" s="67"/>
      <c r="O95" s="67"/>
      <c r="P95" s="67"/>
      <c r="Q95" s="49">
        <v>1</v>
      </c>
      <c r="R95" s="146"/>
      <c r="S95" s="134">
        <v>207</v>
      </c>
      <c r="T95" s="50"/>
      <c r="U95" s="29">
        <f t="shared" si="7"/>
        <v>5</v>
      </c>
      <c r="X95" s="37"/>
    </row>
    <row r="96" spans="1:24" ht="16" x14ac:dyDescent="0.2">
      <c r="A96" s="51" t="s">
        <v>262</v>
      </c>
      <c r="B96" s="209" t="s">
        <v>23</v>
      </c>
      <c r="C96" s="209" t="s">
        <v>81</v>
      </c>
      <c r="D96" s="209" t="s">
        <v>82</v>
      </c>
      <c r="E96" s="160">
        <v>7</v>
      </c>
      <c r="F96" s="50"/>
      <c r="G96" s="160">
        <v>7</v>
      </c>
      <c r="H96" s="160">
        <v>5</v>
      </c>
      <c r="I96" s="53">
        <v>2</v>
      </c>
      <c r="J96" s="53"/>
      <c r="K96" s="53"/>
      <c r="L96" s="53"/>
      <c r="M96" s="53"/>
      <c r="N96" s="53"/>
      <c r="O96" s="53"/>
      <c r="P96" s="53"/>
      <c r="Q96" s="133">
        <v>1</v>
      </c>
      <c r="R96" s="147"/>
      <c r="S96" s="134">
        <v>207</v>
      </c>
      <c r="T96" s="50"/>
      <c r="U96" s="29">
        <f t="shared" si="7"/>
        <v>7</v>
      </c>
    </row>
    <row r="97" spans="1:24" x14ac:dyDescent="0.2">
      <c r="A97" s="121" t="s">
        <v>276</v>
      </c>
      <c r="B97" s="121"/>
      <c r="C97" s="121"/>
      <c r="D97" s="121"/>
      <c r="E97" s="159">
        <f>SUM(E10:E96)</f>
        <v>795.8</v>
      </c>
      <c r="F97" s="119"/>
      <c r="G97" s="159">
        <f>SUM(G10:G96)</f>
        <v>795.8</v>
      </c>
      <c r="H97" s="159">
        <f t="shared" ref="H97:P97" si="8">SUM(H10:H96)</f>
        <v>425</v>
      </c>
      <c r="I97" s="122">
        <f t="shared" si="8"/>
        <v>359</v>
      </c>
      <c r="J97" s="122">
        <f t="shared" si="8"/>
        <v>0</v>
      </c>
      <c r="K97" s="122">
        <f t="shared" si="8"/>
        <v>0</v>
      </c>
      <c r="L97" s="122">
        <f t="shared" si="8"/>
        <v>10</v>
      </c>
      <c r="M97" s="122">
        <f t="shared" si="8"/>
        <v>0</v>
      </c>
      <c r="N97" s="122">
        <f t="shared" si="8"/>
        <v>1.8</v>
      </c>
      <c r="O97" s="122">
        <f t="shared" si="8"/>
        <v>0</v>
      </c>
      <c r="P97" s="122">
        <f t="shared" si="8"/>
        <v>0</v>
      </c>
      <c r="Q97" s="123"/>
      <c r="R97" s="124"/>
      <c r="S97" s="125"/>
      <c r="T97" s="43"/>
      <c r="U97" s="126">
        <f>SUM(H97:P97)</f>
        <v>795.8</v>
      </c>
    </row>
    <row r="98" spans="1:24" s="60" customFormat="1" ht="30.75" customHeight="1" x14ac:dyDescent="0.2">
      <c r="A98" s="39" t="s">
        <v>0</v>
      </c>
      <c r="B98" s="39" t="s">
        <v>11</v>
      </c>
      <c r="C98" s="39" t="s">
        <v>14</v>
      </c>
      <c r="D98" s="39" t="s">
        <v>13</v>
      </c>
      <c r="E98" s="156" t="s">
        <v>9</v>
      </c>
      <c r="F98" s="24"/>
      <c r="G98" s="156" t="s">
        <v>12</v>
      </c>
      <c r="H98" s="162" t="s">
        <v>5</v>
      </c>
      <c r="I98" s="40" t="s">
        <v>1</v>
      </c>
      <c r="J98" s="40" t="s">
        <v>39</v>
      </c>
      <c r="K98" s="40" t="s">
        <v>7</v>
      </c>
      <c r="L98" s="40" t="s">
        <v>4</v>
      </c>
      <c r="M98" s="40" t="s">
        <v>224</v>
      </c>
      <c r="N98" s="40" t="s">
        <v>163</v>
      </c>
      <c r="O98" s="40" t="s">
        <v>8</v>
      </c>
      <c r="P98" s="40" t="s">
        <v>124</v>
      </c>
      <c r="Q98" s="41" t="s">
        <v>95</v>
      </c>
      <c r="R98" s="143" t="s">
        <v>105</v>
      </c>
      <c r="S98" s="39" t="s">
        <v>9</v>
      </c>
      <c r="T98" s="43"/>
      <c r="U98" s="13" t="s">
        <v>103</v>
      </c>
      <c r="X98" s="61"/>
    </row>
    <row r="99" spans="1:24" x14ac:dyDescent="0.2">
      <c r="A99" s="209" t="s">
        <v>263</v>
      </c>
      <c r="B99" s="209" t="s">
        <v>23</v>
      </c>
      <c r="C99" s="132" t="s">
        <v>193</v>
      </c>
      <c r="D99" s="132" t="s">
        <v>194</v>
      </c>
      <c r="E99" s="160">
        <v>5</v>
      </c>
      <c r="F99" s="32"/>
      <c r="G99" s="160">
        <v>5</v>
      </c>
      <c r="H99" s="160">
        <v>5</v>
      </c>
      <c r="I99" s="53"/>
      <c r="J99" s="53"/>
      <c r="K99" s="53"/>
      <c r="L99" s="53"/>
      <c r="M99" s="53"/>
      <c r="N99" s="53"/>
      <c r="O99" s="53"/>
      <c r="P99" s="53"/>
      <c r="Q99" s="133"/>
      <c r="R99" s="74" t="s">
        <v>101</v>
      </c>
      <c r="S99" s="134">
        <v>208</v>
      </c>
      <c r="T99" s="43"/>
      <c r="U99" s="29">
        <f t="shared" ref="U99:U113" si="9">SUM(H99:P99)</f>
        <v>5</v>
      </c>
    </row>
    <row r="100" spans="1:24" s="7" customFormat="1" x14ac:dyDescent="0.2">
      <c r="A100" s="14" t="s">
        <v>263</v>
      </c>
      <c r="B100" s="14" t="s">
        <v>10</v>
      </c>
      <c r="C100" s="186" t="s">
        <v>15</v>
      </c>
      <c r="D100" s="186" t="s">
        <v>16</v>
      </c>
      <c r="E100" s="66">
        <v>5</v>
      </c>
      <c r="F100" s="32"/>
      <c r="G100" s="66">
        <v>5</v>
      </c>
      <c r="H100" s="66"/>
      <c r="I100" s="15"/>
      <c r="J100" s="15"/>
      <c r="K100" s="15"/>
      <c r="L100" s="15">
        <v>5</v>
      </c>
      <c r="M100" s="15"/>
      <c r="N100" s="15"/>
      <c r="O100" s="15"/>
      <c r="P100" s="15"/>
      <c r="Q100" s="19"/>
      <c r="R100" s="190" t="s">
        <v>44</v>
      </c>
      <c r="S100" s="12">
        <v>208</v>
      </c>
      <c r="T100" s="191"/>
      <c r="U100" s="113">
        <f t="shared" si="9"/>
        <v>5</v>
      </c>
      <c r="X100" s="6"/>
    </row>
    <row r="101" spans="1:24" x14ac:dyDescent="0.2">
      <c r="A101" s="209" t="s">
        <v>263</v>
      </c>
      <c r="B101" s="209" t="s">
        <v>23</v>
      </c>
      <c r="C101" s="132" t="s">
        <v>40</v>
      </c>
      <c r="D101" s="132" t="s">
        <v>41</v>
      </c>
      <c r="E101" s="160">
        <v>35</v>
      </c>
      <c r="F101" s="32"/>
      <c r="G101" s="160">
        <v>5</v>
      </c>
      <c r="H101" s="160">
        <v>5</v>
      </c>
      <c r="I101" s="53"/>
      <c r="J101" s="53"/>
      <c r="K101" s="53"/>
      <c r="L101" s="53"/>
      <c r="M101" s="53"/>
      <c r="N101" s="53"/>
      <c r="O101" s="53"/>
      <c r="P101" s="53"/>
      <c r="Q101" s="133"/>
      <c r="R101" s="74" t="s">
        <v>44</v>
      </c>
      <c r="S101" s="134">
        <v>208</v>
      </c>
      <c r="T101" s="43"/>
      <c r="U101" s="29">
        <f t="shared" si="9"/>
        <v>5</v>
      </c>
    </row>
    <row r="102" spans="1:24" x14ac:dyDescent="0.2">
      <c r="A102" s="209" t="s">
        <v>263</v>
      </c>
      <c r="B102" s="209" t="s">
        <v>10</v>
      </c>
      <c r="C102" s="132" t="s">
        <v>248</v>
      </c>
      <c r="D102" s="132" t="s">
        <v>213</v>
      </c>
      <c r="E102" s="160"/>
      <c r="F102" s="32"/>
      <c r="G102" s="160">
        <v>5</v>
      </c>
      <c r="H102" s="160">
        <v>5</v>
      </c>
      <c r="I102" s="53"/>
      <c r="J102" s="53"/>
      <c r="K102" s="53"/>
      <c r="L102" s="53"/>
      <c r="M102" s="53"/>
      <c r="N102" s="53"/>
      <c r="O102" s="53"/>
      <c r="P102" s="53"/>
      <c r="Q102" s="133"/>
      <c r="R102" s="74" t="s">
        <v>120</v>
      </c>
      <c r="S102" s="134">
        <v>208</v>
      </c>
      <c r="T102" s="43"/>
      <c r="U102" s="29">
        <f t="shared" si="9"/>
        <v>5</v>
      </c>
    </row>
    <row r="103" spans="1:24" x14ac:dyDescent="0.2">
      <c r="A103" s="209" t="s">
        <v>263</v>
      </c>
      <c r="B103" s="209" t="s">
        <v>23</v>
      </c>
      <c r="C103" s="132" t="s">
        <v>131</v>
      </c>
      <c r="D103" s="132" t="s">
        <v>202</v>
      </c>
      <c r="E103" s="160"/>
      <c r="F103" s="32"/>
      <c r="G103" s="160">
        <v>15</v>
      </c>
      <c r="H103" s="160">
        <v>5</v>
      </c>
      <c r="I103" s="53">
        <v>10</v>
      </c>
      <c r="J103" s="53"/>
      <c r="K103" s="53"/>
      <c r="L103" s="53"/>
      <c r="M103" s="53"/>
      <c r="N103" s="53"/>
      <c r="O103" s="53"/>
      <c r="P103" s="53"/>
      <c r="Q103" s="133"/>
      <c r="R103" s="74" t="s">
        <v>120</v>
      </c>
      <c r="S103" s="134">
        <v>208</v>
      </c>
      <c r="T103" s="43"/>
      <c r="U103" s="29">
        <f t="shared" si="9"/>
        <v>15</v>
      </c>
    </row>
    <row r="104" spans="1:24" x14ac:dyDescent="0.2">
      <c r="A104" s="209" t="s">
        <v>263</v>
      </c>
      <c r="B104" s="209" t="s">
        <v>23</v>
      </c>
      <c r="C104" s="132" t="s">
        <v>264</v>
      </c>
      <c r="D104" s="132" t="s">
        <v>202</v>
      </c>
      <c r="E104" s="160"/>
      <c r="F104" s="32"/>
      <c r="G104" s="160">
        <v>10</v>
      </c>
      <c r="H104" s="160">
        <v>5</v>
      </c>
      <c r="I104" s="53">
        <v>5</v>
      </c>
      <c r="J104" s="53"/>
      <c r="K104" s="53"/>
      <c r="L104" s="53"/>
      <c r="M104" s="53"/>
      <c r="N104" s="53"/>
      <c r="O104" s="53"/>
      <c r="P104" s="53"/>
      <c r="Q104" s="133"/>
      <c r="R104" s="74" t="s">
        <v>120</v>
      </c>
      <c r="S104" s="134">
        <v>208</v>
      </c>
      <c r="T104" s="43"/>
      <c r="U104" s="29">
        <f t="shared" si="9"/>
        <v>10</v>
      </c>
    </row>
    <row r="105" spans="1:24" x14ac:dyDescent="0.2">
      <c r="A105" s="209" t="s">
        <v>265</v>
      </c>
      <c r="B105" s="209" t="s">
        <v>10</v>
      </c>
      <c r="C105" s="132" t="s">
        <v>199</v>
      </c>
      <c r="D105" s="132" t="s">
        <v>266</v>
      </c>
      <c r="E105" s="160">
        <v>5</v>
      </c>
      <c r="F105" s="32"/>
      <c r="G105" s="160">
        <v>5</v>
      </c>
      <c r="H105" s="160">
        <v>5</v>
      </c>
      <c r="I105" s="53"/>
      <c r="J105" s="53"/>
      <c r="K105" s="53"/>
      <c r="L105" s="53"/>
      <c r="M105" s="53"/>
      <c r="N105" s="53"/>
      <c r="O105" s="53"/>
      <c r="P105" s="53"/>
      <c r="Q105" s="133">
        <v>1</v>
      </c>
      <c r="R105" s="74"/>
      <c r="S105" s="134">
        <v>208</v>
      </c>
      <c r="T105" s="43"/>
      <c r="U105" s="29">
        <f t="shared" si="9"/>
        <v>5</v>
      </c>
    </row>
    <row r="106" spans="1:24" x14ac:dyDescent="0.2">
      <c r="A106" s="209" t="s">
        <v>265</v>
      </c>
      <c r="B106" s="209" t="s">
        <v>23</v>
      </c>
      <c r="C106" s="132" t="s">
        <v>55</v>
      </c>
      <c r="D106" s="132" t="s">
        <v>187</v>
      </c>
      <c r="E106" s="160">
        <v>5</v>
      </c>
      <c r="F106" s="32"/>
      <c r="G106" s="160">
        <v>5</v>
      </c>
      <c r="H106" s="160">
        <v>5</v>
      </c>
      <c r="I106" s="53"/>
      <c r="J106" s="53"/>
      <c r="K106" s="53"/>
      <c r="L106" s="53"/>
      <c r="M106" s="53"/>
      <c r="N106" s="53"/>
      <c r="O106" s="53"/>
      <c r="P106" s="53"/>
      <c r="Q106" s="133"/>
      <c r="R106" s="74" t="s">
        <v>101</v>
      </c>
      <c r="S106" s="134">
        <v>208</v>
      </c>
      <c r="T106" s="43"/>
      <c r="U106" s="29">
        <f t="shared" si="9"/>
        <v>5</v>
      </c>
    </row>
    <row r="107" spans="1:24" s="7" customFormat="1" x14ac:dyDescent="0.2">
      <c r="A107" s="14" t="s">
        <v>267</v>
      </c>
      <c r="B107" s="14" t="s">
        <v>21</v>
      </c>
      <c r="C107" s="186" t="s">
        <v>268</v>
      </c>
      <c r="D107" s="186" t="s">
        <v>35</v>
      </c>
      <c r="E107" s="66">
        <v>10</v>
      </c>
      <c r="F107" s="32"/>
      <c r="G107" s="66">
        <v>10</v>
      </c>
      <c r="H107" s="66">
        <v>5</v>
      </c>
      <c r="I107" s="15">
        <v>5</v>
      </c>
      <c r="J107" s="15"/>
      <c r="K107" s="15"/>
      <c r="L107" s="15"/>
      <c r="M107" s="15"/>
      <c r="N107" s="15"/>
      <c r="O107" s="15"/>
      <c r="P107" s="15"/>
      <c r="Q107" s="19"/>
      <c r="R107" s="190" t="s">
        <v>120</v>
      </c>
      <c r="S107" s="12">
        <v>208</v>
      </c>
      <c r="T107" s="191"/>
      <c r="U107" s="113">
        <f t="shared" si="9"/>
        <v>10</v>
      </c>
      <c r="X107" s="6"/>
    </row>
    <row r="108" spans="1:24" x14ac:dyDescent="0.2">
      <c r="A108" s="209" t="s">
        <v>269</v>
      </c>
      <c r="B108" s="209" t="s">
        <v>10</v>
      </c>
      <c r="C108" s="132" t="s">
        <v>270</v>
      </c>
      <c r="D108" s="132" t="s">
        <v>214</v>
      </c>
      <c r="E108" s="160">
        <v>15</v>
      </c>
      <c r="F108" s="32"/>
      <c r="G108" s="160">
        <v>15</v>
      </c>
      <c r="H108" s="160">
        <v>5</v>
      </c>
      <c r="I108" s="53">
        <v>10</v>
      </c>
      <c r="J108" s="53"/>
      <c r="K108" s="53"/>
      <c r="L108" s="53"/>
      <c r="M108" s="53"/>
      <c r="N108" s="53"/>
      <c r="O108" s="53"/>
      <c r="P108" s="53"/>
      <c r="Q108" s="133"/>
      <c r="R108" s="74" t="s">
        <v>101</v>
      </c>
      <c r="S108" s="134">
        <v>208</v>
      </c>
      <c r="T108" s="43"/>
      <c r="U108" s="29">
        <f t="shared" si="9"/>
        <v>15</v>
      </c>
    </row>
    <row r="109" spans="1:24" x14ac:dyDescent="0.2">
      <c r="A109" s="209" t="s">
        <v>271</v>
      </c>
      <c r="B109" s="209" t="s">
        <v>10</v>
      </c>
      <c r="C109" s="132" t="s">
        <v>223</v>
      </c>
      <c r="D109" s="132" t="s">
        <v>272</v>
      </c>
      <c r="E109" s="160">
        <v>100</v>
      </c>
      <c r="F109" s="32"/>
      <c r="G109" s="160">
        <v>100</v>
      </c>
      <c r="H109" s="160">
        <v>5</v>
      </c>
      <c r="I109" s="53">
        <v>95</v>
      </c>
      <c r="J109" s="53"/>
      <c r="K109" s="53"/>
      <c r="L109" s="53"/>
      <c r="M109" s="53"/>
      <c r="N109" s="53"/>
      <c r="O109" s="53"/>
      <c r="P109" s="53"/>
      <c r="Q109" s="133"/>
      <c r="R109" s="74" t="s">
        <v>273</v>
      </c>
      <c r="S109" s="134">
        <v>208</v>
      </c>
      <c r="T109" s="43"/>
      <c r="U109" s="29">
        <f t="shared" si="9"/>
        <v>100</v>
      </c>
    </row>
    <row r="110" spans="1:24" x14ac:dyDescent="0.2">
      <c r="A110" s="209" t="s">
        <v>274</v>
      </c>
      <c r="B110" s="209" t="s">
        <v>10</v>
      </c>
      <c r="C110" s="132" t="s">
        <v>212</v>
      </c>
      <c r="D110" s="132" t="s">
        <v>211</v>
      </c>
      <c r="E110" s="160">
        <v>10</v>
      </c>
      <c r="F110" s="32"/>
      <c r="G110" s="160">
        <v>10</v>
      </c>
      <c r="H110" s="160">
        <v>5</v>
      </c>
      <c r="I110" s="53">
        <v>5</v>
      </c>
      <c r="J110" s="53"/>
      <c r="K110" s="53"/>
      <c r="L110" s="53"/>
      <c r="M110" s="53"/>
      <c r="N110" s="53"/>
      <c r="O110" s="53"/>
      <c r="P110" s="53"/>
      <c r="Q110" s="133"/>
      <c r="R110" s="74" t="s">
        <v>101</v>
      </c>
      <c r="S110" s="134">
        <v>208</v>
      </c>
      <c r="T110" s="43"/>
      <c r="U110" s="29">
        <f t="shared" si="9"/>
        <v>10</v>
      </c>
    </row>
    <row r="111" spans="1:24" x14ac:dyDescent="0.2">
      <c r="A111" s="209" t="s">
        <v>275</v>
      </c>
      <c r="B111" s="209" t="s">
        <v>23</v>
      </c>
      <c r="C111" s="132" t="s">
        <v>203</v>
      </c>
      <c r="D111" s="132" t="s">
        <v>204</v>
      </c>
      <c r="E111" s="160">
        <v>50</v>
      </c>
      <c r="F111" s="32"/>
      <c r="G111" s="160">
        <v>50</v>
      </c>
      <c r="H111" s="160">
        <v>5</v>
      </c>
      <c r="I111" s="53">
        <v>45</v>
      </c>
      <c r="J111" s="53"/>
      <c r="K111" s="53"/>
      <c r="L111" s="53"/>
      <c r="M111" s="53"/>
      <c r="N111" s="53"/>
      <c r="O111" s="53"/>
      <c r="P111" s="53"/>
      <c r="Q111" s="133"/>
      <c r="R111" s="74" t="s">
        <v>120</v>
      </c>
      <c r="S111" s="134">
        <v>208</v>
      </c>
      <c r="T111" s="43"/>
      <c r="U111" s="29">
        <f t="shared" si="9"/>
        <v>50</v>
      </c>
    </row>
    <row r="112" spans="1:24" x14ac:dyDescent="0.2">
      <c r="A112" s="209" t="s">
        <v>275</v>
      </c>
      <c r="B112" s="209" t="s">
        <v>23</v>
      </c>
      <c r="C112" s="132" t="s">
        <v>145</v>
      </c>
      <c r="D112" s="132" t="s">
        <v>227</v>
      </c>
      <c r="E112" s="160">
        <v>10</v>
      </c>
      <c r="F112" s="32"/>
      <c r="G112" s="160">
        <v>10</v>
      </c>
      <c r="H112" s="160">
        <v>5</v>
      </c>
      <c r="I112" s="53">
        <v>5</v>
      </c>
      <c r="J112" s="53"/>
      <c r="K112" s="53"/>
      <c r="L112" s="53"/>
      <c r="M112" s="53"/>
      <c r="N112" s="53"/>
      <c r="O112" s="53"/>
      <c r="P112" s="53"/>
      <c r="Q112" s="133"/>
      <c r="R112" s="74" t="s">
        <v>120</v>
      </c>
      <c r="S112" s="134">
        <v>208</v>
      </c>
      <c r="T112" s="43"/>
      <c r="U112" s="29">
        <f t="shared" si="9"/>
        <v>10</v>
      </c>
    </row>
    <row r="113" spans="1:24" x14ac:dyDescent="0.2">
      <c r="A113" s="209" t="s">
        <v>275</v>
      </c>
      <c r="B113" s="209" t="s">
        <v>17</v>
      </c>
      <c r="C113" s="132" t="s">
        <v>218</v>
      </c>
      <c r="D113" s="132" t="s">
        <v>219</v>
      </c>
      <c r="E113" s="160">
        <v>10</v>
      </c>
      <c r="F113" s="32"/>
      <c r="G113" s="160">
        <v>10</v>
      </c>
      <c r="H113" s="160">
        <v>5</v>
      </c>
      <c r="I113" s="53">
        <v>5</v>
      </c>
      <c r="J113" s="53"/>
      <c r="K113" s="53"/>
      <c r="L113" s="53"/>
      <c r="M113" s="53"/>
      <c r="N113" s="53"/>
      <c r="O113" s="53"/>
      <c r="P113" s="53"/>
      <c r="Q113" s="133"/>
      <c r="R113" s="74" t="s">
        <v>120</v>
      </c>
      <c r="S113" s="134">
        <v>208</v>
      </c>
      <c r="T113" s="43"/>
      <c r="U113" s="29">
        <f t="shared" si="9"/>
        <v>10</v>
      </c>
    </row>
    <row r="114" spans="1:24" x14ac:dyDescent="0.2">
      <c r="A114" s="121" t="s">
        <v>277</v>
      </c>
      <c r="B114" s="121"/>
      <c r="C114" s="121"/>
      <c r="D114" s="121"/>
      <c r="E114" s="159">
        <f>SUM(E99:E113)</f>
        <v>260</v>
      </c>
      <c r="F114" s="119"/>
      <c r="G114" s="159">
        <f t="shared" ref="G114:P114" si="10">SUM(G99:G113)</f>
        <v>260</v>
      </c>
      <c r="H114" s="159">
        <f t="shared" si="10"/>
        <v>70</v>
      </c>
      <c r="I114" s="122">
        <f t="shared" si="10"/>
        <v>185</v>
      </c>
      <c r="J114" s="122">
        <f t="shared" si="10"/>
        <v>0</v>
      </c>
      <c r="K114" s="122">
        <f t="shared" si="10"/>
        <v>0</v>
      </c>
      <c r="L114" s="122">
        <f t="shared" si="10"/>
        <v>5</v>
      </c>
      <c r="M114" s="122">
        <f t="shared" si="10"/>
        <v>0</v>
      </c>
      <c r="N114" s="122">
        <f t="shared" si="10"/>
        <v>0</v>
      </c>
      <c r="O114" s="122">
        <f t="shared" si="10"/>
        <v>0</v>
      </c>
      <c r="P114" s="122">
        <f t="shared" si="10"/>
        <v>0</v>
      </c>
      <c r="Q114" s="123"/>
      <c r="R114" s="124"/>
      <c r="S114" s="125"/>
      <c r="T114" s="43"/>
      <c r="U114" s="126">
        <f>SUM(H114:P114)</f>
        <v>260</v>
      </c>
    </row>
    <row r="115" spans="1:24" s="60" customFormat="1" ht="30.75" customHeight="1" x14ac:dyDescent="0.2">
      <c r="A115" s="39" t="s">
        <v>0</v>
      </c>
      <c r="B115" s="39" t="s">
        <v>11</v>
      </c>
      <c r="C115" s="39" t="s">
        <v>14</v>
      </c>
      <c r="D115" s="39" t="s">
        <v>13</v>
      </c>
      <c r="E115" s="156" t="s">
        <v>9</v>
      </c>
      <c r="F115" s="24"/>
      <c r="G115" s="156" t="s">
        <v>12</v>
      </c>
      <c r="H115" s="162" t="s">
        <v>5</v>
      </c>
      <c r="I115" s="40" t="s">
        <v>1</v>
      </c>
      <c r="J115" s="40" t="s">
        <v>39</v>
      </c>
      <c r="K115" s="40" t="s">
        <v>7</v>
      </c>
      <c r="L115" s="40" t="s">
        <v>4</v>
      </c>
      <c r="M115" s="40" t="s">
        <v>224</v>
      </c>
      <c r="N115" s="40" t="s">
        <v>163</v>
      </c>
      <c r="O115" s="40" t="s">
        <v>8</v>
      </c>
      <c r="P115" s="40" t="s">
        <v>124</v>
      </c>
      <c r="Q115" s="41" t="s">
        <v>95</v>
      </c>
      <c r="R115" s="143" t="s">
        <v>105</v>
      </c>
      <c r="S115" s="39" t="s">
        <v>9</v>
      </c>
      <c r="T115" s="43"/>
      <c r="U115" s="129" t="s">
        <v>103</v>
      </c>
      <c r="X115" s="61"/>
    </row>
    <row r="116" spans="1:24" x14ac:dyDescent="0.2">
      <c r="A116" s="209" t="s">
        <v>278</v>
      </c>
      <c r="B116" s="209" t="s">
        <v>23</v>
      </c>
      <c r="C116" s="132" t="s">
        <v>216</v>
      </c>
      <c r="D116" s="132" t="s">
        <v>215</v>
      </c>
      <c r="E116" s="160">
        <v>10</v>
      </c>
      <c r="F116" s="32"/>
      <c r="G116" s="160">
        <v>10</v>
      </c>
      <c r="H116" s="160">
        <v>5</v>
      </c>
      <c r="I116" s="53">
        <v>5</v>
      </c>
      <c r="J116" s="53"/>
      <c r="K116" s="53"/>
      <c r="L116" s="53"/>
      <c r="M116" s="53"/>
      <c r="N116" s="53"/>
      <c r="O116" s="53"/>
      <c r="P116" s="53"/>
      <c r="Q116" s="133">
        <v>1</v>
      </c>
      <c r="R116" s="74"/>
      <c r="S116" s="134">
        <v>209</v>
      </c>
      <c r="T116" s="43"/>
      <c r="U116" s="29">
        <f t="shared" ref="U116:U127" si="11">SUM(H116:P116)</f>
        <v>10</v>
      </c>
    </row>
    <row r="117" spans="1:24" x14ac:dyDescent="0.2">
      <c r="A117" s="209" t="s">
        <v>278</v>
      </c>
      <c r="B117" s="209" t="s">
        <v>23</v>
      </c>
      <c r="C117" s="132" t="s">
        <v>216</v>
      </c>
      <c r="D117" s="132" t="s">
        <v>217</v>
      </c>
      <c r="E117" s="160">
        <v>10</v>
      </c>
      <c r="F117" s="32"/>
      <c r="G117" s="160">
        <v>10</v>
      </c>
      <c r="H117" s="160">
        <v>5</v>
      </c>
      <c r="I117" s="53">
        <v>5</v>
      </c>
      <c r="J117" s="53"/>
      <c r="K117" s="53"/>
      <c r="L117" s="53"/>
      <c r="M117" s="53"/>
      <c r="N117" s="53"/>
      <c r="O117" s="53"/>
      <c r="P117" s="53"/>
      <c r="Q117" s="133">
        <v>1</v>
      </c>
      <c r="R117" s="74"/>
      <c r="S117" s="134">
        <v>209</v>
      </c>
      <c r="T117" s="43"/>
      <c r="U117" s="29">
        <f t="shared" si="11"/>
        <v>10</v>
      </c>
    </row>
    <row r="118" spans="1:24" s="7" customFormat="1" x14ac:dyDescent="0.2">
      <c r="A118" s="186" t="s">
        <v>279</v>
      </c>
      <c r="B118" s="186" t="s">
        <v>10</v>
      </c>
      <c r="C118" s="186" t="s">
        <v>280</v>
      </c>
      <c r="D118" s="186" t="s">
        <v>206</v>
      </c>
      <c r="E118" s="192">
        <v>20</v>
      </c>
      <c r="F118" s="193"/>
      <c r="G118" s="192">
        <v>20</v>
      </c>
      <c r="H118" s="192">
        <v>5</v>
      </c>
      <c r="I118" s="194">
        <v>15</v>
      </c>
      <c r="J118" s="194"/>
      <c r="K118" s="194"/>
      <c r="L118" s="194"/>
      <c r="M118" s="194"/>
      <c r="N118" s="194"/>
      <c r="O118" s="194"/>
      <c r="P118" s="194"/>
      <c r="Q118" s="195"/>
      <c r="R118" s="196" t="s">
        <v>120</v>
      </c>
      <c r="S118" s="197">
        <v>209</v>
      </c>
      <c r="T118" s="198"/>
      <c r="U118" s="199">
        <f t="shared" si="11"/>
        <v>20</v>
      </c>
      <c r="X118" s="6"/>
    </row>
    <row r="119" spans="1:24" s="209" customFormat="1" x14ac:dyDescent="0.2">
      <c r="A119" s="132" t="s">
        <v>281</v>
      </c>
      <c r="B119" s="132" t="s">
        <v>10</v>
      </c>
      <c r="C119" s="132" t="s">
        <v>15</v>
      </c>
      <c r="D119" s="132" t="s">
        <v>172</v>
      </c>
      <c r="E119" s="160">
        <v>10</v>
      </c>
      <c r="F119" s="32"/>
      <c r="G119" s="160">
        <v>10</v>
      </c>
      <c r="H119" s="160">
        <v>5</v>
      </c>
      <c r="I119" s="53">
        <v>5</v>
      </c>
      <c r="J119" s="53"/>
      <c r="K119" s="53"/>
      <c r="L119" s="53"/>
      <c r="M119" s="53"/>
      <c r="N119" s="53"/>
      <c r="O119" s="53"/>
      <c r="P119" s="53"/>
      <c r="Q119" s="133"/>
      <c r="R119" s="74" t="s">
        <v>101</v>
      </c>
      <c r="S119" s="134">
        <v>209</v>
      </c>
      <c r="T119" s="43"/>
      <c r="U119" s="29">
        <f t="shared" si="11"/>
        <v>10</v>
      </c>
      <c r="X119" s="93"/>
    </row>
    <row r="120" spans="1:24" s="14" customFormat="1" x14ac:dyDescent="0.2">
      <c r="A120" s="186" t="s">
        <v>281</v>
      </c>
      <c r="B120" s="186" t="s">
        <v>20</v>
      </c>
      <c r="C120" s="186" t="s">
        <v>488</v>
      </c>
      <c r="D120" s="186" t="s">
        <v>486</v>
      </c>
      <c r="E120" s="66">
        <v>50</v>
      </c>
      <c r="F120" s="32"/>
      <c r="G120" s="66">
        <v>5</v>
      </c>
      <c r="H120" s="66">
        <v>5</v>
      </c>
      <c r="I120" s="15"/>
      <c r="J120" s="15"/>
      <c r="K120" s="15"/>
      <c r="L120" s="15"/>
      <c r="M120" s="15"/>
      <c r="N120" s="15"/>
      <c r="O120" s="15"/>
      <c r="P120" s="15"/>
      <c r="Q120" s="19"/>
      <c r="R120" s="190" t="s">
        <v>114</v>
      </c>
      <c r="S120" s="12">
        <v>209</v>
      </c>
      <c r="T120" s="189"/>
      <c r="U120" s="29">
        <f t="shared" si="11"/>
        <v>5</v>
      </c>
      <c r="X120" s="210"/>
    </row>
    <row r="121" spans="1:24" s="14" customFormat="1" x14ac:dyDescent="0.2">
      <c r="A121" s="186" t="s">
        <v>281</v>
      </c>
      <c r="B121" s="186" t="s">
        <v>23</v>
      </c>
      <c r="C121" s="186" t="s">
        <v>489</v>
      </c>
      <c r="D121" s="186" t="s">
        <v>487</v>
      </c>
      <c r="E121" s="66"/>
      <c r="F121" s="32"/>
      <c r="G121" s="66">
        <v>40</v>
      </c>
      <c r="H121" s="66">
        <v>5</v>
      </c>
      <c r="I121" s="15">
        <v>35</v>
      </c>
      <c r="J121" s="15"/>
      <c r="K121" s="15"/>
      <c r="L121" s="15"/>
      <c r="M121" s="15"/>
      <c r="N121" s="15"/>
      <c r="O121" s="15"/>
      <c r="P121" s="15"/>
      <c r="Q121" s="19"/>
      <c r="R121" s="190" t="s">
        <v>114</v>
      </c>
      <c r="S121" s="12">
        <v>209</v>
      </c>
      <c r="T121" s="189"/>
      <c r="U121" s="29">
        <f t="shared" si="11"/>
        <v>40</v>
      </c>
      <c r="X121" s="210"/>
    </row>
    <row r="122" spans="1:24" s="14" customFormat="1" x14ac:dyDescent="0.2">
      <c r="A122" s="186" t="s">
        <v>281</v>
      </c>
      <c r="B122" s="186" t="s">
        <v>20</v>
      </c>
      <c r="C122" s="186" t="s">
        <v>107</v>
      </c>
      <c r="D122" s="186" t="s">
        <v>490</v>
      </c>
      <c r="E122" s="66"/>
      <c r="F122" s="32"/>
      <c r="G122" s="66">
        <v>5</v>
      </c>
      <c r="H122" s="66">
        <v>5</v>
      </c>
      <c r="I122" s="15"/>
      <c r="J122" s="15"/>
      <c r="K122" s="15"/>
      <c r="L122" s="15"/>
      <c r="M122" s="15"/>
      <c r="N122" s="15"/>
      <c r="O122" s="15"/>
      <c r="P122" s="15"/>
      <c r="Q122" s="19"/>
      <c r="R122" s="190" t="s">
        <v>114</v>
      </c>
      <c r="S122" s="12">
        <v>209</v>
      </c>
      <c r="T122" s="189"/>
      <c r="U122" s="29">
        <f t="shared" si="11"/>
        <v>5</v>
      </c>
      <c r="X122" s="210"/>
    </row>
    <row r="123" spans="1:24" s="209" customFormat="1" x14ac:dyDescent="0.2">
      <c r="A123" s="132" t="s">
        <v>281</v>
      </c>
      <c r="B123" s="132" t="s">
        <v>10</v>
      </c>
      <c r="C123" s="132" t="s">
        <v>282</v>
      </c>
      <c r="D123" s="132" t="s">
        <v>28</v>
      </c>
      <c r="E123" s="160">
        <v>5</v>
      </c>
      <c r="F123" s="32"/>
      <c r="G123" s="160">
        <v>5</v>
      </c>
      <c r="H123" s="160"/>
      <c r="I123" s="53">
        <v>5</v>
      </c>
      <c r="J123" s="53"/>
      <c r="K123" s="53"/>
      <c r="L123" s="53"/>
      <c r="M123" s="53"/>
      <c r="N123" s="53"/>
      <c r="O123" s="53"/>
      <c r="P123" s="53"/>
      <c r="Q123" s="133"/>
      <c r="R123" s="74" t="s">
        <v>44</v>
      </c>
      <c r="S123" s="134">
        <v>209</v>
      </c>
      <c r="T123" s="43"/>
      <c r="U123" s="29">
        <f t="shared" si="11"/>
        <v>5</v>
      </c>
      <c r="X123" s="93"/>
    </row>
    <row r="124" spans="1:24" s="209" customFormat="1" x14ac:dyDescent="0.2">
      <c r="A124" s="132" t="s">
        <v>283</v>
      </c>
      <c r="B124" s="132" t="s">
        <v>10</v>
      </c>
      <c r="C124" s="132" t="s">
        <v>284</v>
      </c>
      <c r="D124" s="132" t="s">
        <v>285</v>
      </c>
      <c r="E124" s="160">
        <v>100</v>
      </c>
      <c r="F124" s="32"/>
      <c r="G124" s="160">
        <v>100</v>
      </c>
      <c r="H124" s="160">
        <v>5</v>
      </c>
      <c r="I124" s="53">
        <v>95</v>
      </c>
      <c r="J124" s="53"/>
      <c r="K124" s="53"/>
      <c r="L124" s="53"/>
      <c r="M124" s="53"/>
      <c r="N124" s="53"/>
      <c r="O124" s="53"/>
      <c r="P124" s="53"/>
      <c r="Q124" s="133"/>
      <c r="R124" s="74" t="s">
        <v>286</v>
      </c>
      <c r="S124" s="134">
        <v>209</v>
      </c>
      <c r="T124" s="43"/>
      <c r="U124" s="29">
        <f t="shared" si="11"/>
        <v>100</v>
      </c>
      <c r="X124" s="93"/>
    </row>
    <row r="125" spans="1:24" s="209" customFormat="1" x14ac:dyDescent="0.2">
      <c r="A125" s="132" t="s">
        <v>287</v>
      </c>
      <c r="B125" s="132"/>
      <c r="C125" s="132" t="s">
        <v>288</v>
      </c>
      <c r="D125" s="132" t="s">
        <v>289</v>
      </c>
      <c r="E125" s="160">
        <v>15</v>
      </c>
      <c r="F125" s="32"/>
      <c r="G125" s="160">
        <v>5</v>
      </c>
      <c r="H125" s="160">
        <v>5</v>
      </c>
      <c r="I125" s="53"/>
      <c r="J125" s="53"/>
      <c r="K125" s="53"/>
      <c r="L125" s="53"/>
      <c r="M125" s="53"/>
      <c r="N125" s="53"/>
      <c r="O125" s="53"/>
      <c r="P125" s="53"/>
      <c r="Q125" s="133"/>
      <c r="R125" s="74" t="s">
        <v>120</v>
      </c>
      <c r="S125" s="135">
        <v>209</v>
      </c>
      <c r="T125" s="43"/>
      <c r="U125" s="29">
        <f t="shared" si="11"/>
        <v>5</v>
      </c>
      <c r="X125" s="93"/>
    </row>
    <row r="126" spans="1:24" s="209" customFormat="1" x14ac:dyDescent="0.2">
      <c r="A126" s="132" t="s">
        <v>287</v>
      </c>
      <c r="B126" s="132" t="s">
        <v>10</v>
      </c>
      <c r="C126" s="132" t="s">
        <v>136</v>
      </c>
      <c r="D126" s="132" t="s">
        <v>290</v>
      </c>
      <c r="E126" s="160"/>
      <c r="F126" s="32"/>
      <c r="G126" s="160">
        <v>5</v>
      </c>
      <c r="H126" s="160">
        <v>5</v>
      </c>
      <c r="I126" s="53"/>
      <c r="J126" s="53"/>
      <c r="K126" s="53"/>
      <c r="L126" s="53"/>
      <c r="M126" s="53"/>
      <c r="N126" s="53"/>
      <c r="O126" s="53"/>
      <c r="P126" s="53"/>
      <c r="Q126" s="133"/>
      <c r="R126" s="74" t="s">
        <v>120</v>
      </c>
      <c r="S126" s="134">
        <v>209</v>
      </c>
      <c r="T126" s="43"/>
      <c r="U126" s="29">
        <f t="shared" si="11"/>
        <v>5</v>
      </c>
      <c r="X126" s="93"/>
    </row>
    <row r="127" spans="1:24" s="209" customFormat="1" x14ac:dyDescent="0.2">
      <c r="A127" s="132" t="s">
        <v>287</v>
      </c>
      <c r="B127" s="132" t="s">
        <v>20</v>
      </c>
      <c r="C127" s="132" t="s">
        <v>291</v>
      </c>
      <c r="D127" s="132" t="s">
        <v>292</v>
      </c>
      <c r="E127" s="160"/>
      <c r="F127" s="32"/>
      <c r="G127" s="160">
        <v>5</v>
      </c>
      <c r="H127" s="160">
        <v>5</v>
      </c>
      <c r="I127" s="53"/>
      <c r="J127" s="53"/>
      <c r="K127" s="53"/>
      <c r="L127" s="53"/>
      <c r="M127" s="53"/>
      <c r="N127" s="53"/>
      <c r="O127" s="53"/>
      <c r="P127" s="53"/>
      <c r="Q127" s="133"/>
      <c r="R127" s="74" t="s">
        <v>120</v>
      </c>
      <c r="S127" s="134">
        <v>209</v>
      </c>
      <c r="T127" s="43"/>
      <c r="U127" s="29">
        <f t="shared" si="11"/>
        <v>5</v>
      </c>
      <c r="X127" s="93"/>
    </row>
    <row r="128" spans="1:24" x14ac:dyDescent="0.2">
      <c r="A128" s="137" t="s">
        <v>293</v>
      </c>
      <c r="B128" s="137"/>
      <c r="C128" s="137"/>
      <c r="D128" s="200"/>
      <c r="E128" s="201">
        <f>SUM(E116:E127)</f>
        <v>220</v>
      </c>
      <c r="F128" s="202"/>
      <c r="G128" s="201">
        <f t="shared" ref="G128:P128" si="12">SUM(G116:G127)</f>
        <v>220</v>
      </c>
      <c r="H128" s="201">
        <f t="shared" si="12"/>
        <v>55</v>
      </c>
      <c r="I128" s="203">
        <f t="shared" si="12"/>
        <v>165</v>
      </c>
      <c r="J128" s="203">
        <f t="shared" si="12"/>
        <v>0</v>
      </c>
      <c r="K128" s="203">
        <f t="shared" si="12"/>
        <v>0</v>
      </c>
      <c r="L128" s="203">
        <f t="shared" si="12"/>
        <v>0</v>
      </c>
      <c r="M128" s="203">
        <f t="shared" si="12"/>
        <v>0</v>
      </c>
      <c r="N128" s="203">
        <f t="shared" si="12"/>
        <v>0</v>
      </c>
      <c r="O128" s="203">
        <f t="shared" si="12"/>
        <v>0</v>
      </c>
      <c r="P128" s="203">
        <f t="shared" si="12"/>
        <v>0</v>
      </c>
      <c r="Q128" s="204"/>
      <c r="R128" s="205"/>
      <c r="S128" s="206"/>
      <c r="T128" s="207"/>
      <c r="U128" s="208">
        <f>SUM(H128:P128)</f>
        <v>220</v>
      </c>
    </row>
    <row r="129" spans="1:24" s="60" customFormat="1" ht="30.75" customHeight="1" x14ac:dyDescent="0.2">
      <c r="A129" s="39" t="s">
        <v>0</v>
      </c>
      <c r="B129" s="39" t="s">
        <v>11</v>
      </c>
      <c r="C129" s="39" t="s">
        <v>14</v>
      </c>
      <c r="D129" s="39" t="s">
        <v>13</v>
      </c>
      <c r="E129" s="156" t="s">
        <v>9</v>
      </c>
      <c r="F129" s="24"/>
      <c r="G129" s="156" t="s">
        <v>12</v>
      </c>
      <c r="H129" s="162" t="s">
        <v>5</v>
      </c>
      <c r="I129" s="40" t="s">
        <v>1</v>
      </c>
      <c r="J129" s="40" t="s">
        <v>39</v>
      </c>
      <c r="K129" s="40" t="s">
        <v>7</v>
      </c>
      <c r="L129" s="40" t="s">
        <v>4</v>
      </c>
      <c r="M129" s="40" t="s">
        <v>224</v>
      </c>
      <c r="N129" s="40" t="s">
        <v>163</v>
      </c>
      <c r="O129" s="40" t="s">
        <v>8</v>
      </c>
      <c r="P129" s="40" t="s">
        <v>124</v>
      </c>
      <c r="Q129" s="41" t="s">
        <v>95</v>
      </c>
      <c r="R129" s="143" t="s">
        <v>105</v>
      </c>
      <c r="S129" s="39" t="s">
        <v>9</v>
      </c>
      <c r="T129" s="43"/>
      <c r="U129" s="129" t="s">
        <v>103</v>
      </c>
      <c r="X129" s="61"/>
    </row>
    <row r="130" spans="1:24" ht="16" x14ac:dyDescent="0.2">
      <c r="A130" s="209" t="s">
        <v>294</v>
      </c>
      <c r="B130" s="51" t="s">
        <v>23</v>
      </c>
      <c r="C130" s="136" t="s">
        <v>295</v>
      </c>
      <c r="D130" s="209" t="s">
        <v>296</v>
      </c>
      <c r="E130" s="160">
        <v>30</v>
      </c>
      <c r="F130" s="50"/>
      <c r="G130" s="160">
        <v>30</v>
      </c>
      <c r="H130" s="160">
        <v>5</v>
      </c>
      <c r="I130" s="53">
        <v>25</v>
      </c>
      <c r="J130" s="53"/>
      <c r="K130" s="53"/>
      <c r="L130" s="53"/>
      <c r="M130" s="53"/>
      <c r="N130" s="53"/>
      <c r="O130" s="53"/>
      <c r="P130" s="53"/>
      <c r="Q130" s="133"/>
      <c r="R130" s="74" t="s">
        <v>101</v>
      </c>
      <c r="S130" s="134">
        <v>210</v>
      </c>
      <c r="T130" s="50"/>
      <c r="U130" s="29">
        <f t="shared" ref="U130:U146" si="13">SUM(H130:P130)</f>
        <v>30</v>
      </c>
    </row>
    <row r="131" spans="1:24" x14ac:dyDescent="0.2">
      <c r="A131" s="220" t="s">
        <v>297</v>
      </c>
      <c r="B131" s="132" t="s">
        <v>23</v>
      </c>
      <c r="C131" s="132" t="s">
        <v>220</v>
      </c>
      <c r="D131" s="132" t="s">
        <v>221</v>
      </c>
      <c r="E131" s="160">
        <v>5</v>
      </c>
      <c r="F131" s="32"/>
      <c r="G131" s="160">
        <v>5</v>
      </c>
      <c r="H131" s="160">
        <v>5</v>
      </c>
      <c r="I131" s="93"/>
      <c r="J131" s="93"/>
      <c r="K131" s="93"/>
      <c r="L131" s="93"/>
      <c r="M131" s="93"/>
      <c r="N131" s="93"/>
      <c r="O131" s="93"/>
      <c r="P131" s="93"/>
      <c r="Q131" s="134"/>
      <c r="R131" s="148" t="s">
        <v>210</v>
      </c>
      <c r="S131" s="134">
        <v>210</v>
      </c>
      <c r="T131" s="24"/>
      <c r="U131" s="29">
        <f t="shared" si="13"/>
        <v>5</v>
      </c>
    </row>
    <row r="132" spans="1:24" ht="16" x14ac:dyDescent="0.2">
      <c r="A132" s="209" t="s">
        <v>297</v>
      </c>
      <c r="B132" s="209" t="s">
        <v>23</v>
      </c>
      <c r="C132" s="136" t="s">
        <v>491</v>
      </c>
      <c r="D132" s="51" t="s">
        <v>225</v>
      </c>
      <c r="E132" s="160">
        <v>5</v>
      </c>
      <c r="F132" s="24"/>
      <c r="G132" s="160">
        <v>5</v>
      </c>
      <c r="H132" s="160">
        <v>5</v>
      </c>
      <c r="I132" s="53"/>
      <c r="J132" s="53"/>
      <c r="K132" s="53"/>
      <c r="L132" s="53"/>
      <c r="M132" s="53"/>
      <c r="N132" s="17"/>
      <c r="O132" s="53"/>
      <c r="P132" s="53"/>
      <c r="Q132" s="133">
        <v>1</v>
      </c>
      <c r="R132" s="74"/>
      <c r="S132" s="134">
        <v>210</v>
      </c>
      <c r="T132" s="24"/>
      <c r="U132" s="29">
        <f t="shared" si="13"/>
        <v>5</v>
      </c>
    </row>
    <row r="133" spans="1:24" x14ac:dyDescent="0.2">
      <c r="A133" s="132" t="s">
        <v>298</v>
      </c>
      <c r="B133" s="209" t="s">
        <v>10</v>
      </c>
      <c r="C133" s="209" t="s">
        <v>37</v>
      </c>
      <c r="D133" s="209" t="s">
        <v>226</v>
      </c>
      <c r="E133" s="160">
        <v>5</v>
      </c>
      <c r="F133" s="32"/>
      <c r="G133" s="160">
        <v>5</v>
      </c>
      <c r="H133" s="160">
        <v>5</v>
      </c>
      <c r="I133" s="93"/>
      <c r="J133" s="93"/>
      <c r="K133" s="93"/>
      <c r="L133" s="93"/>
      <c r="M133" s="93"/>
      <c r="N133" s="93"/>
      <c r="O133" s="93"/>
      <c r="P133" s="93"/>
      <c r="Q133" s="134">
        <v>1</v>
      </c>
      <c r="R133" s="74"/>
      <c r="S133" s="134">
        <v>210</v>
      </c>
      <c r="T133" s="24"/>
      <c r="U133" s="29">
        <f t="shared" si="13"/>
        <v>5</v>
      </c>
    </row>
    <row r="134" spans="1:24" x14ac:dyDescent="0.2">
      <c r="A134" s="132" t="s">
        <v>298</v>
      </c>
      <c r="B134" s="209" t="s">
        <v>23</v>
      </c>
      <c r="C134" s="209" t="s">
        <v>299</v>
      </c>
      <c r="D134" s="209" t="s">
        <v>300</v>
      </c>
      <c r="E134" s="160">
        <v>5</v>
      </c>
      <c r="F134" s="24"/>
      <c r="G134" s="160">
        <v>5</v>
      </c>
      <c r="H134" s="160">
        <v>5</v>
      </c>
      <c r="I134" s="53"/>
      <c r="J134" s="53"/>
      <c r="K134" s="53"/>
      <c r="L134" s="53"/>
      <c r="M134" s="53"/>
      <c r="N134" s="53"/>
      <c r="O134" s="53"/>
      <c r="P134" s="53"/>
      <c r="Q134" s="133">
        <v>1</v>
      </c>
      <c r="R134" s="74"/>
      <c r="S134" s="134">
        <v>210</v>
      </c>
      <c r="T134" s="24"/>
      <c r="U134" s="29">
        <f t="shared" si="13"/>
        <v>5</v>
      </c>
    </row>
    <row r="135" spans="1:24" x14ac:dyDescent="0.2">
      <c r="A135" s="132" t="s">
        <v>301</v>
      </c>
      <c r="B135" s="209" t="s">
        <v>20</v>
      </c>
      <c r="C135" s="209" t="s">
        <v>205</v>
      </c>
      <c r="D135" s="209" t="s">
        <v>302</v>
      </c>
      <c r="E135" s="160">
        <v>10</v>
      </c>
      <c r="F135" s="24"/>
      <c r="G135" s="160">
        <v>10</v>
      </c>
      <c r="H135" s="160">
        <v>5</v>
      </c>
      <c r="I135" s="53">
        <v>5</v>
      </c>
      <c r="J135" s="53"/>
      <c r="K135" s="53"/>
      <c r="L135" s="53"/>
      <c r="M135" s="53"/>
      <c r="N135" s="53"/>
      <c r="O135" s="53"/>
      <c r="P135" s="53"/>
      <c r="Q135" s="133">
        <v>1</v>
      </c>
      <c r="R135" s="74"/>
      <c r="S135" s="134">
        <v>210</v>
      </c>
      <c r="T135" s="24"/>
      <c r="U135" s="29">
        <f t="shared" si="13"/>
        <v>10</v>
      </c>
    </row>
    <row r="136" spans="1:24" x14ac:dyDescent="0.2">
      <c r="A136" s="137" t="s">
        <v>303</v>
      </c>
      <c r="B136" s="138"/>
      <c r="C136" s="138"/>
      <c r="D136" s="200"/>
      <c r="E136" s="159">
        <f>SUM(E130:E135)</f>
        <v>60</v>
      </c>
      <c r="F136" s="24"/>
      <c r="G136" s="159">
        <f t="shared" ref="G136:P136" si="14">SUM(G130:G135)</f>
        <v>60</v>
      </c>
      <c r="H136" s="159">
        <f t="shared" si="14"/>
        <v>30</v>
      </c>
      <c r="I136" s="122">
        <f t="shared" si="14"/>
        <v>30</v>
      </c>
      <c r="J136" s="122">
        <f t="shared" si="14"/>
        <v>0</v>
      </c>
      <c r="K136" s="122">
        <f t="shared" si="14"/>
        <v>0</v>
      </c>
      <c r="L136" s="122">
        <f t="shared" si="14"/>
        <v>0</v>
      </c>
      <c r="M136" s="122">
        <f t="shared" si="14"/>
        <v>0</v>
      </c>
      <c r="N136" s="122">
        <f t="shared" si="14"/>
        <v>0</v>
      </c>
      <c r="O136" s="122">
        <f t="shared" si="14"/>
        <v>0</v>
      </c>
      <c r="P136" s="122">
        <f t="shared" si="14"/>
        <v>0</v>
      </c>
      <c r="Q136" s="123"/>
      <c r="R136" s="124"/>
      <c r="S136" s="125"/>
      <c r="T136" s="24"/>
      <c r="U136" s="139">
        <f>SUM(U130:U135)</f>
        <v>60</v>
      </c>
    </row>
    <row r="137" spans="1:24" s="60" customFormat="1" ht="30.75" customHeight="1" x14ac:dyDescent="0.2">
      <c r="A137" s="39" t="s">
        <v>0</v>
      </c>
      <c r="B137" s="39" t="s">
        <v>11</v>
      </c>
      <c r="C137" s="39" t="s">
        <v>14</v>
      </c>
      <c r="D137" s="39" t="s">
        <v>13</v>
      </c>
      <c r="E137" s="156" t="s">
        <v>9</v>
      </c>
      <c r="F137" s="24"/>
      <c r="G137" s="156" t="s">
        <v>12</v>
      </c>
      <c r="H137" s="162" t="s">
        <v>5</v>
      </c>
      <c r="I137" s="40" t="s">
        <v>1</v>
      </c>
      <c r="J137" s="40" t="s">
        <v>39</v>
      </c>
      <c r="K137" s="40" t="s">
        <v>7</v>
      </c>
      <c r="L137" s="40" t="s">
        <v>4</v>
      </c>
      <c r="M137" s="40" t="s">
        <v>224</v>
      </c>
      <c r="N137" s="40" t="s">
        <v>163</v>
      </c>
      <c r="O137" s="40" t="s">
        <v>8</v>
      </c>
      <c r="P137" s="40" t="s">
        <v>124</v>
      </c>
      <c r="Q137" s="41" t="s">
        <v>95</v>
      </c>
      <c r="R137" s="143" t="s">
        <v>105</v>
      </c>
      <c r="S137" s="39" t="s">
        <v>9</v>
      </c>
      <c r="T137" s="43"/>
      <c r="U137" s="13" t="s">
        <v>103</v>
      </c>
      <c r="X137" s="61"/>
    </row>
    <row r="138" spans="1:24" s="36" customFormat="1" ht="16" x14ac:dyDescent="0.2">
      <c r="A138" s="209" t="s">
        <v>304</v>
      </c>
      <c r="B138" s="30" t="s">
        <v>10</v>
      </c>
      <c r="C138" s="28" t="s">
        <v>492</v>
      </c>
      <c r="D138" s="30" t="s">
        <v>305</v>
      </c>
      <c r="E138" s="35">
        <v>20</v>
      </c>
      <c r="F138" s="24"/>
      <c r="G138" s="35">
        <v>20</v>
      </c>
      <c r="H138" s="66">
        <v>5</v>
      </c>
      <c r="I138" s="35">
        <v>15</v>
      </c>
      <c r="J138" s="67"/>
      <c r="K138" s="67"/>
      <c r="L138" s="67"/>
      <c r="M138" s="67"/>
      <c r="N138" s="67"/>
      <c r="O138" s="67"/>
      <c r="P138" s="67"/>
      <c r="Q138" s="49"/>
      <c r="R138" s="146" t="s">
        <v>101</v>
      </c>
      <c r="S138" s="134">
        <v>211</v>
      </c>
      <c r="T138" s="24"/>
      <c r="U138" s="29">
        <f t="shared" si="13"/>
        <v>20</v>
      </c>
      <c r="X138" s="37"/>
    </row>
    <row r="139" spans="1:24" s="33" customFormat="1" ht="16" x14ac:dyDescent="0.2">
      <c r="A139" s="209" t="s">
        <v>306</v>
      </c>
      <c r="B139" s="30" t="s">
        <v>20</v>
      </c>
      <c r="C139" s="30" t="s">
        <v>270</v>
      </c>
      <c r="D139" s="30" t="s">
        <v>307</v>
      </c>
      <c r="E139" s="35">
        <v>5</v>
      </c>
      <c r="F139" s="24"/>
      <c r="G139" s="35">
        <v>5</v>
      </c>
      <c r="H139" s="66">
        <v>5</v>
      </c>
      <c r="I139" s="31"/>
      <c r="J139" s="31"/>
      <c r="K139" s="31"/>
      <c r="L139" s="31"/>
      <c r="M139" s="31"/>
      <c r="N139" s="31"/>
      <c r="O139" s="31"/>
      <c r="P139" s="31"/>
      <c r="Q139" s="49">
        <v>1</v>
      </c>
      <c r="R139" s="74"/>
      <c r="S139" s="134">
        <v>211</v>
      </c>
      <c r="T139" s="24"/>
      <c r="U139" s="29">
        <f t="shared" si="13"/>
        <v>5</v>
      </c>
      <c r="X139" s="34"/>
    </row>
    <row r="140" spans="1:24" s="33" customFormat="1" ht="16" x14ac:dyDescent="0.2">
      <c r="A140" s="209" t="s">
        <v>308</v>
      </c>
      <c r="B140" s="30" t="s">
        <v>23</v>
      </c>
      <c r="C140" s="30" t="s">
        <v>25</v>
      </c>
      <c r="D140" s="30" t="s">
        <v>309</v>
      </c>
      <c r="E140" s="35">
        <v>10</v>
      </c>
      <c r="F140" s="24"/>
      <c r="G140" s="35">
        <v>10</v>
      </c>
      <c r="H140" s="66">
        <v>5</v>
      </c>
      <c r="I140" s="31">
        <v>5</v>
      </c>
      <c r="J140" s="31"/>
      <c r="K140" s="31"/>
      <c r="L140" s="31"/>
      <c r="M140" s="31"/>
      <c r="N140" s="31"/>
      <c r="O140" s="31"/>
      <c r="P140" s="31"/>
      <c r="Q140" s="49"/>
      <c r="R140" s="74" t="s">
        <v>310</v>
      </c>
      <c r="S140" s="134">
        <v>211</v>
      </c>
      <c r="T140" s="24"/>
      <c r="U140" s="29">
        <f t="shared" si="13"/>
        <v>10</v>
      </c>
      <c r="X140" s="34"/>
    </row>
    <row r="141" spans="1:24" s="33" customFormat="1" ht="16" x14ac:dyDescent="0.2">
      <c r="A141" s="209" t="s">
        <v>311</v>
      </c>
      <c r="B141" s="30" t="s">
        <v>20</v>
      </c>
      <c r="C141" s="30" t="s">
        <v>107</v>
      </c>
      <c r="D141" s="30" t="s">
        <v>190</v>
      </c>
      <c r="E141" s="35">
        <v>6</v>
      </c>
      <c r="F141" s="24"/>
      <c r="G141" s="35">
        <v>6</v>
      </c>
      <c r="H141" s="66">
        <v>5</v>
      </c>
      <c r="I141" s="31">
        <v>1</v>
      </c>
      <c r="J141" s="31"/>
      <c r="K141" s="31"/>
      <c r="L141" s="31"/>
      <c r="M141" s="31"/>
      <c r="N141" s="31"/>
      <c r="O141" s="31"/>
      <c r="P141" s="31"/>
      <c r="Q141" s="49">
        <v>1</v>
      </c>
      <c r="R141" s="74"/>
      <c r="S141" s="134">
        <v>211</v>
      </c>
      <c r="T141" s="24"/>
      <c r="U141" s="29">
        <f t="shared" si="13"/>
        <v>6</v>
      </c>
      <c r="X141" s="34"/>
    </row>
    <row r="142" spans="1:24" s="33" customFormat="1" ht="16" x14ac:dyDescent="0.2">
      <c r="A142" s="209" t="s">
        <v>312</v>
      </c>
      <c r="B142" s="30" t="s">
        <v>23</v>
      </c>
      <c r="C142" s="30" t="s">
        <v>66</v>
      </c>
      <c r="D142" s="30" t="s">
        <v>313</v>
      </c>
      <c r="E142" s="35">
        <v>35</v>
      </c>
      <c r="F142" s="24"/>
      <c r="G142" s="35">
        <v>10</v>
      </c>
      <c r="H142" s="66">
        <v>5</v>
      </c>
      <c r="I142" s="31">
        <v>5</v>
      </c>
      <c r="J142" s="31"/>
      <c r="K142" s="31"/>
      <c r="L142" s="31"/>
      <c r="M142" s="31"/>
      <c r="N142" s="31"/>
      <c r="O142" s="31"/>
      <c r="P142" s="31"/>
      <c r="Q142" s="49"/>
      <c r="R142" s="74" t="s">
        <v>120</v>
      </c>
      <c r="S142" s="134">
        <v>211</v>
      </c>
      <c r="T142" s="24"/>
      <c r="U142" s="29">
        <f t="shared" si="13"/>
        <v>10</v>
      </c>
      <c r="X142" s="34"/>
    </row>
    <row r="143" spans="1:24" ht="16" x14ac:dyDescent="0.2">
      <c r="A143" s="132" t="s">
        <v>312</v>
      </c>
      <c r="B143" s="209" t="s">
        <v>315</v>
      </c>
      <c r="C143" s="51" t="s">
        <v>316</v>
      </c>
      <c r="D143" s="51" t="s">
        <v>232</v>
      </c>
      <c r="E143" s="160"/>
      <c r="F143" s="24"/>
      <c r="G143" s="160">
        <v>10</v>
      </c>
      <c r="H143" s="160">
        <v>5</v>
      </c>
      <c r="I143" s="53">
        <v>5</v>
      </c>
      <c r="J143" s="53"/>
      <c r="K143" s="53"/>
      <c r="L143" s="53"/>
      <c r="M143" s="53"/>
      <c r="N143" s="53"/>
      <c r="O143" s="53"/>
      <c r="P143" s="53"/>
      <c r="Q143" s="133"/>
      <c r="R143" s="74" t="s">
        <v>120</v>
      </c>
      <c r="S143" s="134">
        <v>211</v>
      </c>
      <c r="T143" s="24"/>
      <c r="U143" s="29">
        <f t="shared" si="13"/>
        <v>10</v>
      </c>
    </row>
    <row r="144" spans="1:24" ht="16" x14ac:dyDescent="0.2">
      <c r="A144" s="132" t="s">
        <v>312</v>
      </c>
      <c r="B144" s="209" t="s">
        <v>10</v>
      </c>
      <c r="C144" s="51" t="s">
        <v>37</v>
      </c>
      <c r="D144" s="51" t="s">
        <v>314</v>
      </c>
      <c r="E144" s="160"/>
      <c r="F144" s="24"/>
      <c r="G144" s="160">
        <v>10</v>
      </c>
      <c r="H144" s="160">
        <v>5</v>
      </c>
      <c r="I144" s="53">
        <v>5</v>
      </c>
      <c r="J144" s="53"/>
      <c r="K144" s="53"/>
      <c r="L144" s="53"/>
      <c r="M144" s="53"/>
      <c r="N144" s="53"/>
      <c r="O144" s="53"/>
      <c r="P144" s="53"/>
      <c r="Q144" s="133"/>
      <c r="R144" s="74" t="s">
        <v>120</v>
      </c>
      <c r="S144" s="134">
        <v>211</v>
      </c>
      <c r="T144" s="24"/>
      <c r="U144" s="29">
        <f t="shared" si="13"/>
        <v>10</v>
      </c>
    </row>
    <row r="145" spans="1:24" s="7" customFormat="1" ht="16" x14ac:dyDescent="0.2">
      <c r="A145" s="51" t="s">
        <v>312</v>
      </c>
      <c r="B145" s="51" t="s">
        <v>20</v>
      </c>
      <c r="C145" s="51" t="s">
        <v>37</v>
      </c>
      <c r="D145" s="51" t="s">
        <v>26</v>
      </c>
      <c r="E145" s="66"/>
      <c r="F145" s="261"/>
      <c r="G145" s="66">
        <v>5</v>
      </c>
      <c r="H145" s="66"/>
      <c r="I145" s="15"/>
      <c r="J145" s="15"/>
      <c r="K145" s="15"/>
      <c r="L145" s="15">
        <v>5</v>
      </c>
      <c r="M145" s="15"/>
      <c r="N145" s="15"/>
      <c r="O145" s="15"/>
      <c r="P145" s="15"/>
      <c r="Q145" s="19"/>
      <c r="R145" s="146" t="s">
        <v>44</v>
      </c>
      <c r="S145" s="12">
        <v>211</v>
      </c>
      <c r="T145" s="261"/>
      <c r="U145" s="113">
        <f t="shared" si="13"/>
        <v>5</v>
      </c>
      <c r="X145" s="6"/>
    </row>
    <row r="146" spans="1:24" s="102" customFormat="1" x14ac:dyDescent="0.2">
      <c r="A146" s="91" t="s">
        <v>317</v>
      </c>
      <c r="B146" s="91" t="s">
        <v>23</v>
      </c>
      <c r="C146" s="91" t="s">
        <v>318</v>
      </c>
      <c r="D146" s="91" t="s">
        <v>319</v>
      </c>
      <c r="E146" s="161">
        <v>5</v>
      </c>
      <c r="F146" s="24"/>
      <c r="G146" s="161">
        <v>5</v>
      </c>
      <c r="H146" s="161">
        <v>5</v>
      </c>
      <c r="I146" s="140"/>
      <c r="J146" s="140"/>
      <c r="K146" s="140"/>
      <c r="L146" s="140"/>
      <c r="M146" s="140"/>
      <c r="N146" s="140"/>
      <c r="O146" s="140"/>
      <c r="P146" s="140"/>
      <c r="Q146" s="141"/>
      <c r="R146" s="74" t="s">
        <v>101</v>
      </c>
      <c r="S146" s="142">
        <v>211</v>
      </c>
      <c r="T146" s="24"/>
      <c r="U146" s="29">
        <f t="shared" si="13"/>
        <v>5</v>
      </c>
      <c r="X146" s="104"/>
    </row>
    <row r="147" spans="1:24" s="54" customFormat="1" x14ac:dyDescent="0.2">
      <c r="A147" s="121" t="s">
        <v>320</v>
      </c>
      <c r="B147" s="175"/>
      <c r="C147" s="175"/>
      <c r="D147" s="175"/>
      <c r="E147" s="176">
        <f>SUM(E138:E146)</f>
        <v>81</v>
      </c>
      <c r="F147" s="176"/>
      <c r="G147" s="176">
        <f t="shared" ref="G147:P147" si="15">SUM(G138:G146)</f>
        <v>81</v>
      </c>
      <c r="H147" s="176">
        <f t="shared" si="15"/>
        <v>40</v>
      </c>
      <c r="I147" s="176">
        <f t="shared" si="15"/>
        <v>36</v>
      </c>
      <c r="J147" s="176">
        <f t="shared" si="15"/>
        <v>0</v>
      </c>
      <c r="K147" s="176">
        <f t="shared" si="15"/>
        <v>0</v>
      </c>
      <c r="L147" s="176">
        <f t="shared" si="15"/>
        <v>5</v>
      </c>
      <c r="M147" s="176">
        <f t="shared" si="15"/>
        <v>0</v>
      </c>
      <c r="N147" s="176">
        <f t="shared" si="15"/>
        <v>0</v>
      </c>
      <c r="O147" s="176">
        <f t="shared" si="15"/>
        <v>0</v>
      </c>
      <c r="P147" s="176">
        <f t="shared" si="15"/>
        <v>0</v>
      </c>
      <c r="Q147" s="177"/>
      <c r="R147" s="178" t="s">
        <v>321</v>
      </c>
      <c r="S147" s="125"/>
      <c r="T147" s="24"/>
      <c r="U147" s="139">
        <f>SUM(U138:U146)</f>
        <v>81</v>
      </c>
      <c r="X147" s="55"/>
    </row>
    <row r="148" spans="1:24" s="60" customFormat="1" ht="30.75" customHeight="1" x14ac:dyDescent="0.2">
      <c r="A148" s="39" t="s">
        <v>0</v>
      </c>
      <c r="B148" s="39" t="s">
        <v>11</v>
      </c>
      <c r="C148" s="39" t="s">
        <v>14</v>
      </c>
      <c r="D148" s="39" t="s">
        <v>13</v>
      </c>
      <c r="E148" s="156" t="s">
        <v>9</v>
      </c>
      <c r="F148" s="24"/>
      <c r="G148" s="156" t="s">
        <v>12</v>
      </c>
      <c r="H148" s="162" t="s">
        <v>5</v>
      </c>
      <c r="I148" s="40" t="s">
        <v>1</v>
      </c>
      <c r="J148" s="40" t="s">
        <v>39</v>
      </c>
      <c r="K148" s="40" t="s">
        <v>7</v>
      </c>
      <c r="L148" s="40" t="s">
        <v>4</v>
      </c>
      <c r="M148" s="40" t="s">
        <v>224</v>
      </c>
      <c r="N148" s="40" t="s">
        <v>163</v>
      </c>
      <c r="O148" s="40" t="s">
        <v>8</v>
      </c>
      <c r="P148" s="40" t="s">
        <v>124</v>
      </c>
      <c r="Q148" s="41" t="s">
        <v>95</v>
      </c>
      <c r="R148" s="143" t="s">
        <v>105</v>
      </c>
      <c r="S148" s="39" t="s">
        <v>9</v>
      </c>
      <c r="T148" s="43"/>
      <c r="U148" s="13" t="s">
        <v>103</v>
      </c>
      <c r="X148" s="61"/>
    </row>
    <row r="149" spans="1:24" x14ac:dyDescent="0.2">
      <c r="A149" s="209" t="s">
        <v>322</v>
      </c>
      <c r="B149" s="209" t="s">
        <v>20</v>
      </c>
      <c r="C149" s="209" t="s">
        <v>323</v>
      </c>
      <c r="D149" s="209" t="s">
        <v>324</v>
      </c>
      <c r="E149" s="160">
        <v>25</v>
      </c>
      <c r="F149" s="24"/>
      <c r="G149" s="160">
        <v>25</v>
      </c>
      <c r="H149" s="160">
        <v>5</v>
      </c>
      <c r="I149" s="53">
        <v>20</v>
      </c>
      <c r="J149" s="53"/>
      <c r="K149" s="53"/>
      <c r="L149" s="53"/>
      <c r="M149" s="53"/>
      <c r="N149" s="53"/>
      <c r="O149" s="53"/>
      <c r="P149" s="53"/>
      <c r="Q149" s="133"/>
      <c r="R149" s="74" t="s">
        <v>325</v>
      </c>
      <c r="S149" s="134">
        <v>212</v>
      </c>
      <c r="T149" s="50"/>
      <c r="U149" s="29">
        <f t="shared" ref="U149:U165" si="16">SUM(H149:P149)</f>
        <v>25</v>
      </c>
    </row>
    <row r="150" spans="1:24" s="244" customFormat="1" x14ac:dyDescent="0.2">
      <c r="A150" s="93" t="s">
        <v>326</v>
      </c>
      <c r="B150" s="209" t="s">
        <v>20</v>
      </c>
      <c r="C150" s="209" t="s">
        <v>327</v>
      </c>
      <c r="D150" s="209" t="s">
        <v>328</v>
      </c>
      <c r="E150" s="160">
        <v>10</v>
      </c>
      <c r="F150" s="24"/>
      <c r="G150" s="160">
        <v>10</v>
      </c>
      <c r="H150" s="160">
        <v>5</v>
      </c>
      <c r="I150" s="93">
        <v>5</v>
      </c>
      <c r="J150" s="93"/>
      <c r="K150" s="93"/>
      <c r="L150" s="93"/>
      <c r="M150" s="93"/>
      <c r="N150" s="93"/>
      <c r="O150" s="93"/>
      <c r="P150" s="93"/>
      <c r="Q150" s="134"/>
      <c r="R150" s="149" t="s">
        <v>101</v>
      </c>
      <c r="S150" s="134">
        <v>212</v>
      </c>
      <c r="T150" s="50"/>
      <c r="U150" s="29">
        <f t="shared" si="16"/>
        <v>10</v>
      </c>
    </row>
    <row r="151" spans="1:24" x14ac:dyDescent="0.2">
      <c r="A151" s="209" t="s">
        <v>329</v>
      </c>
      <c r="B151" s="209" t="s">
        <v>23</v>
      </c>
      <c r="C151" s="209" t="s">
        <v>493</v>
      </c>
      <c r="D151" s="209" t="s">
        <v>330</v>
      </c>
      <c r="E151" s="160">
        <v>5</v>
      </c>
      <c r="F151" s="24"/>
      <c r="G151" s="160">
        <v>5</v>
      </c>
      <c r="H151" s="160">
        <v>5</v>
      </c>
      <c r="I151" s="53"/>
      <c r="J151" s="53"/>
      <c r="K151" s="53"/>
      <c r="L151" s="53"/>
      <c r="M151" s="53"/>
      <c r="N151" s="53"/>
      <c r="O151" s="53"/>
      <c r="P151" s="53"/>
      <c r="Q151" s="133"/>
      <c r="R151" s="74" t="s">
        <v>101</v>
      </c>
      <c r="S151" s="134">
        <v>212</v>
      </c>
      <c r="T151" s="24"/>
      <c r="U151" s="29">
        <f t="shared" si="16"/>
        <v>5</v>
      </c>
    </row>
    <row r="152" spans="1:24" s="244" customFormat="1" x14ac:dyDescent="0.2">
      <c r="A152" s="93" t="s">
        <v>331</v>
      </c>
      <c r="B152" s="132" t="s">
        <v>23</v>
      </c>
      <c r="C152" s="132" t="s">
        <v>332</v>
      </c>
      <c r="D152" s="132" t="s">
        <v>333</v>
      </c>
      <c r="E152" s="160">
        <v>5</v>
      </c>
      <c r="F152" s="32"/>
      <c r="G152" s="160">
        <v>5</v>
      </c>
      <c r="H152" s="160">
        <v>5</v>
      </c>
      <c r="I152" s="93"/>
      <c r="J152" s="93"/>
      <c r="K152" s="93"/>
      <c r="L152" s="93"/>
      <c r="M152" s="93"/>
      <c r="N152" s="93"/>
      <c r="O152" s="93"/>
      <c r="P152" s="93"/>
      <c r="Q152" s="134"/>
      <c r="R152" s="149" t="s">
        <v>101</v>
      </c>
      <c r="S152" s="134">
        <v>212</v>
      </c>
      <c r="T152" s="50"/>
      <c r="U152" s="29">
        <f t="shared" si="16"/>
        <v>5</v>
      </c>
    </row>
    <row r="153" spans="1:24" s="244" customFormat="1" x14ac:dyDescent="0.2">
      <c r="A153" s="93" t="s">
        <v>334</v>
      </c>
      <c r="B153" s="132" t="s">
        <v>23</v>
      </c>
      <c r="C153" s="132" t="s">
        <v>170</v>
      </c>
      <c r="D153" s="132" t="s">
        <v>335</v>
      </c>
      <c r="E153" s="160">
        <v>5</v>
      </c>
      <c r="F153" s="32"/>
      <c r="G153" s="160">
        <v>5</v>
      </c>
      <c r="H153" s="160">
        <v>5</v>
      </c>
      <c r="I153" s="93"/>
      <c r="J153" s="93"/>
      <c r="K153" s="93"/>
      <c r="L153" s="93"/>
      <c r="M153" s="93"/>
      <c r="N153" s="93"/>
      <c r="O153" s="93"/>
      <c r="P153" s="93"/>
      <c r="Q153" s="134">
        <v>1</v>
      </c>
      <c r="R153" s="149"/>
      <c r="S153" s="134">
        <v>212</v>
      </c>
      <c r="T153" s="50"/>
      <c r="U153" s="29">
        <f t="shared" si="16"/>
        <v>5</v>
      </c>
    </row>
    <row r="154" spans="1:24" s="244" customFormat="1" x14ac:dyDescent="0.2">
      <c r="A154" s="120" t="s">
        <v>336</v>
      </c>
      <c r="B154" s="121"/>
      <c r="C154" s="121"/>
      <c r="D154" s="121"/>
      <c r="E154" s="159">
        <f>SUM(E149:E153)</f>
        <v>50</v>
      </c>
      <c r="F154" s="24"/>
      <c r="G154" s="159">
        <f t="shared" ref="G154:P154" si="17">SUM(G149:G153)</f>
        <v>50</v>
      </c>
      <c r="H154" s="159">
        <f t="shared" si="17"/>
        <v>25</v>
      </c>
      <c r="I154" s="120">
        <f t="shared" si="17"/>
        <v>25</v>
      </c>
      <c r="J154" s="120">
        <f t="shared" si="17"/>
        <v>0</v>
      </c>
      <c r="K154" s="120">
        <f t="shared" si="17"/>
        <v>0</v>
      </c>
      <c r="L154" s="120">
        <f t="shared" si="17"/>
        <v>0</v>
      </c>
      <c r="M154" s="120">
        <f t="shared" si="17"/>
        <v>0</v>
      </c>
      <c r="N154" s="120">
        <f t="shared" si="17"/>
        <v>0</v>
      </c>
      <c r="O154" s="120">
        <f t="shared" si="17"/>
        <v>0</v>
      </c>
      <c r="P154" s="120">
        <f t="shared" si="17"/>
        <v>0</v>
      </c>
      <c r="Q154" s="125"/>
      <c r="R154" s="150"/>
      <c r="S154" s="125"/>
      <c r="T154" s="24"/>
      <c r="U154" s="126">
        <f t="shared" si="16"/>
        <v>50</v>
      </c>
    </row>
    <row r="155" spans="1:24" s="60" customFormat="1" ht="30.75" customHeight="1" x14ac:dyDescent="0.2">
      <c r="A155" s="39" t="s">
        <v>0</v>
      </c>
      <c r="B155" s="39" t="s">
        <v>11</v>
      </c>
      <c r="C155" s="39" t="s">
        <v>14</v>
      </c>
      <c r="D155" s="39" t="s">
        <v>13</v>
      </c>
      <c r="E155" s="156" t="s">
        <v>9</v>
      </c>
      <c r="F155" s="24"/>
      <c r="G155" s="156" t="s">
        <v>12</v>
      </c>
      <c r="H155" s="162" t="s">
        <v>5</v>
      </c>
      <c r="I155" s="40" t="s">
        <v>1</v>
      </c>
      <c r="J155" s="40" t="s">
        <v>39</v>
      </c>
      <c r="K155" s="40" t="s">
        <v>7</v>
      </c>
      <c r="L155" s="40" t="s">
        <v>4</v>
      </c>
      <c r="M155" s="40" t="s">
        <v>224</v>
      </c>
      <c r="N155" s="40" t="s">
        <v>163</v>
      </c>
      <c r="O155" s="40" t="s">
        <v>8</v>
      </c>
      <c r="P155" s="40" t="s">
        <v>124</v>
      </c>
      <c r="Q155" s="41" t="s">
        <v>95</v>
      </c>
      <c r="R155" s="143" t="s">
        <v>105</v>
      </c>
      <c r="S155" s="39" t="s">
        <v>9</v>
      </c>
      <c r="T155" s="43"/>
      <c r="U155" s="13" t="s">
        <v>103</v>
      </c>
      <c r="X155" s="61"/>
    </row>
    <row r="156" spans="1:24" s="244" customFormat="1" x14ac:dyDescent="0.2">
      <c r="A156" s="93" t="s">
        <v>337</v>
      </c>
      <c r="B156" s="132" t="s">
        <v>20</v>
      </c>
      <c r="C156" s="132" t="s">
        <v>338</v>
      </c>
      <c r="D156" s="132" t="s">
        <v>339</v>
      </c>
      <c r="E156" s="160">
        <v>5</v>
      </c>
      <c r="F156" s="32"/>
      <c r="G156" s="160">
        <v>5</v>
      </c>
      <c r="H156" s="160">
        <v>5</v>
      </c>
      <c r="I156" s="93"/>
      <c r="J156" s="93"/>
      <c r="K156" s="93"/>
      <c r="L156" s="93"/>
      <c r="M156" s="93"/>
      <c r="N156" s="93"/>
      <c r="O156" s="93"/>
      <c r="P156" s="93"/>
      <c r="Q156" s="134">
        <v>1</v>
      </c>
      <c r="R156" s="148"/>
      <c r="S156" s="134">
        <v>213</v>
      </c>
      <c r="T156" s="50"/>
      <c r="U156" s="29">
        <f t="shared" si="16"/>
        <v>5</v>
      </c>
    </row>
    <row r="157" spans="1:24" s="244" customFormat="1" x14ac:dyDescent="0.2">
      <c r="A157" s="93" t="s">
        <v>337</v>
      </c>
      <c r="B157" s="132" t="s">
        <v>23</v>
      </c>
      <c r="C157" s="132" t="s">
        <v>59</v>
      </c>
      <c r="D157" s="132" t="s">
        <v>339</v>
      </c>
      <c r="E157" s="160">
        <v>5</v>
      </c>
      <c r="F157" s="32"/>
      <c r="G157" s="160">
        <v>5</v>
      </c>
      <c r="H157" s="160">
        <v>5</v>
      </c>
      <c r="I157" s="93"/>
      <c r="J157" s="93"/>
      <c r="K157" s="93"/>
      <c r="L157" s="93"/>
      <c r="M157" s="93"/>
      <c r="N157" s="93"/>
      <c r="O157" s="93"/>
      <c r="P157" s="93"/>
      <c r="Q157" s="134">
        <v>1</v>
      </c>
      <c r="R157" s="148"/>
      <c r="S157" s="134">
        <v>213</v>
      </c>
      <c r="T157" s="50"/>
      <c r="U157" s="29">
        <f t="shared" si="16"/>
        <v>5</v>
      </c>
    </row>
    <row r="158" spans="1:24" s="244" customFormat="1" x14ac:dyDescent="0.2">
      <c r="A158" s="93" t="s">
        <v>337</v>
      </c>
      <c r="B158" s="132" t="s">
        <v>20</v>
      </c>
      <c r="C158" s="132" t="s">
        <v>340</v>
      </c>
      <c r="D158" s="132" t="s">
        <v>341</v>
      </c>
      <c r="E158" s="160">
        <v>5</v>
      </c>
      <c r="F158" s="32"/>
      <c r="G158" s="160">
        <v>5</v>
      </c>
      <c r="H158" s="160">
        <v>5</v>
      </c>
      <c r="I158" s="93"/>
      <c r="J158" s="93"/>
      <c r="K158" s="93"/>
      <c r="L158" s="93"/>
      <c r="M158" s="93"/>
      <c r="N158" s="93"/>
      <c r="O158" s="93"/>
      <c r="P158" s="93"/>
      <c r="Q158" s="134"/>
      <c r="R158" s="148" t="s">
        <v>120</v>
      </c>
      <c r="S158" s="134">
        <v>213</v>
      </c>
      <c r="T158" s="50"/>
      <c r="U158" s="29">
        <f t="shared" si="16"/>
        <v>5</v>
      </c>
    </row>
    <row r="159" spans="1:24" s="244" customFormat="1" x14ac:dyDescent="0.2">
      <c r="A159" s="93" t="s">
        <v>342</v>
      </c>
      <c r="B159" s="132" t="s">
        <v>20</v>
      </c>
      <c r="C159" s="132" t="s">
        <v>15</v>
      </c>
      <c r="D159" s="132" t="s">
        <v>343</v>
      </c>
      <c r="E159" s="160">
        <v>8</v>
      </c>
      <c r="F159" s="32"/>
      <c r="G159" s="160">
        <v>8</v>
      </c>
      <c r="H159" s="160">
        <v>5</v>
      </c>
      <c r="I159" s="93">
        <v>3</v>
      </c>
      <c r="J159" s="93"/>
      <c r="K159" s="93"/>
      <c r="L159" s="93"/>
      <c r="M159" s="93"/>
      <c r="N159" s="93"/>
      <c r="O159" s="93"/>
      <c r="P159" s="93"/>
      <c r="Q159" s="134"/>
      <c r="R159" s="148" t="s">
        <v>101</v>
      </c>
      <c r="S159" s="134">
        <v>213</v>
      </c>
      <c r="T159" s="50"/>
      <c r="U159" s="29">
        <f t="shared" si="16"/>
        <v>8</v>
      </c>
    </row>
    <row r="160" spans="1:24" s="244" customFormat="1" x14ac:dyDescent="0.2">
      <c r="A160" s="93" t="s">
        <v>344</v>
      </c>
      <c r="B160" s="132" t="s">
        <v>21</v>
      </c>
      <c r="C160" s="132" t="s">
        <v>186</v>
      </c>
      <c r="D160" s="132" t="s">
        <v>86</v>
      </c>
      <c r="E160" s="160">
        <v>80</v>
      </c>
      <c r="F160" s="32"/>
      <c r="G160" s="160">
        <v>80</v>
      </c>
      <c r="H160" s="160"/>
      <c r="I160" s="93">
        <v>80</v>
      </c>
      <c r="J160" s="93"/>
      <c r="K160" s="93"/>
      <c r="L160" s="93"/>
      <c r="M160" s="93"/>
      <c r="N160" s="93"/>
      <c r="O160" s="93"/>
      <c r="P160" s="93"/>
      <c r="Q160" s="134"/>
      <c r="R160" s="149" t="s">
        <v>101</v>
      </c>
      <c r="S160" s="134">
        <v>213</v>
      </c>
      <c r="T160" s="50"/>
      <c r="U160" s="29">
        <f t="shared" si="16"/>
        <v>80</v>
      </c>
    </row>
    <row r="161" spans="1:24" s="244" customFormat="1" x14ac:dyDescent="0.2">
      <c r="A161" s="120" t="s">
        <v>345</v>
      </c>
      <c r="B161" s="121"/>
      <c r="C161" s="121"/>
      <c r="D161" s="121"/>
      <c r="E161" s="159">
        <f>SUM(E156:E160)</f>
        <v>103</v>
      </c>
      <c r="F161" s="32"/>
      <c r="G161" s="159">
        <f t="shared" ref="G161:P161" si="18">SUM(G156:G160)</f>
        <v>103</v>
      </c>
      <c r="H161" s="159">
        <f t="shared" si="18"/>
        <v>20</v>
      </c>
      <c r="I161" s="120">
        <f t="shared" si="18"/>
        <v>83</v>
      </c>
      <c r="J161" s="120">
        <f t="shared" si="18"/>
        <v>0</v>
      </c>
      <c r="K161" s="120">
        <f t="shared" si="18"/>
        <v>0</v>
      </c>
      <c r="L161" s="120">
        <f t="shared" si="18"/>
        <v>0</v>
      </c>
      <c r="M161" s="120">
        <f t="shared" si="18"/>
        <v>0</v>
      </c>
      <c r="N161" s="120">
        <f t="shared" si="18"/>
        <v>0</v>
      </c>
      <c r="O161" s="120">
        <f t="shared" si="18"/>
        <v>0</v>
      </c>
      <c r="P161" s="120">
        <f t="shared" si="18"/>
        <v>0</v>
      </c>
      <c r="Q161" s="125"/>
      <c r="R161" s="150"/>
      <c r="S161" s="125"/>
      <c r="T161" s="32"/>
      <c r="U161" s="126">
        <f t="shared" si="16"/>
        <v>103</v>
      </c>
    </row>
    <row r="162" spans="1:24" s="60" customFormat="1" ht="30.75" customHeight="1" x14ac:dyDescent="0.2">
      <c r="A162" s="39" t="s">
        <v>0</v>
      </c>
      <c r="B162" s="39" t="s">
        <v>11</v>
      </c>
      <c r="C162" s="39" t="s">
        <v>14</v>
      </c>
      <c r="D162" s="39" t="s">
        <v>13</v>
      </c>
      <c r="E162" s="156" t="s">
        <v>9</v>
      </c>
      <c r="F162" s="24"/>
      <c r="G162" s="156" t="s">
        <v>12</v>
      </c>
      <c r="H162" s="162" t="s">
        <v>5</v>
      </c>
      <c r="I162" s="40" t="s">
        <v>1</v>
      </c>
      <c r="J162" s="40" t="s">
        <v>39</v>
      </c>
      <c r="K162" s="40" t="s">
        <v>7</v>
      </c>
      <c r="L162" s="40" t="s">
        <v>4</v>
      </c>
      <c r="M162" s="40" t="s">
        <v>224</v>
      </c>
      <c r="N162" s="40" t="s">
        <v>163</v>
      </c>
      <c r="O162" s="40" t="s">
        <v>8</v>
      </c>
      <c r="P162" s="40" t="s">
        <v>124</v>
      </c>
      <c r="Q162" s="41" t="s">
        <v>95</v>
      </c>
      <c r="R162" s="143" t="s">
        <v>105</v>
      </c>
      <c r="S162" s="39" t="s">
        <v>9</v>
      </c>
      <c r="T162" s="43"/>
      <c r="U162" s="13" t="s">
        <v>103</v>
      </c>
      <c r="X162" s="61"/>
    </row>
    <row r="163" spans="1:24" s="254" customFormat="1" x14ac:dyDescent="0.2">
      <c r="A163" s="210" t="s">
        <v>346</v>
      </c>
      <c r="B163" s="186" t="s">
        <v>23</v>
      </c>
      <c r="C163" s="186" t="s">
        <v>38</v>
      </c>
      <c r="D163" s="186" t="s">
        <v>209</v>
      </c>
      <c r="E163" s="66">
        <v>12.15</v>
      </c>
      <c r="F163" s="32"/>
      <c r="G163" s="66">
        <v>12.15</v>
      </c>
      <c r="H163" s="66"/>
      <c r="I163" s="210"/>
      <c r="J163" s="210"/>
      <c r="K163" s="210"/>
      <c r="L163" s="210">
        <v>10</v>
      </c>
      <c r="M163" s="210"/>
      <c r="N163" s="210">
        <v>2.15</v>
      </c>
      <c r="O163" s="210"/>
      <c r="P163" s="210"/>
      <c r="Q163" s="12"/>
      <c r="R163" s="259" t="s">
        <v>101</v>
      </c>
      <c r="S163" s="12">
        <v>214</v>
      </c>
      <c r="T163" s="118"/>
      <c r="U163" s="113">
        <f t="shared" si="16"/>
        <v>12.15</v>
      </c>
    </row>
    <row r="164" spans="1:24" s="7" customFormat="1" x14ac:dyDescent="0.2">
      <c r="A164" s="245" t="s">
        <v>347</v>
      </c>
      <c r="B164" s="246" t="s">
        <v>23</v>
      </c>
      <c r="C164" s="246" t="s">
        <v>350</v>
      </c>
      <c r="D164" s="246" t="s">
        <v>351</v>
      </c>
      <c r="E164" s="247">
        <v>15</v>
      </c>
      <c r="F164" s="118"/>
      <c r="G164" s="247">
        <v>10</v>
      </c>
      <c r="H164" s="247"/>
      <c r="I164" s="248"/>
      <c r="J164" s="248"/>
      <c r="K164" s="248"/>
      <c r="L164" s="248">
        <v>10</v>
      </c>
      <c r="M164" s="248"/>
      <c r="N164" s="248"/>
      <c r="O164" s="248"/>
      <c r="P164" s="248"/>
      <c r="Q164" s="249"/>
      <c r="R164" s="250" t="s">
        <v>44</v>
      </c>
      <c r="S164" s="251">
        <v>214</v>
      </c>
      <c r="T164" s="118"/>
      <c r="U164" s="113">
        <f t="shared" si="16"/>
        <v>10</v>
      </c>
      <c r="X164" s="6"/>
    </row>
    <row r="165" spans="1:24" x14ac:dyDescent="0.2">
      <c r="A165" s="252" t="s">
        <v>347</v>
      </c>
      <c r="B165" s="253" t="s">
        <v>23</v>
      </c>
      <c r="C165" s="253" t="s">
        <v>352</v>
      </c>
      <c r="D165" s="253" t="s">
        <v>353</v>
      </c>
      <c r="F165" s="50"/>
      <c r="G165" s="237">
        <v>5</v>
      </c>
      <c r="H165" s="237">
        <v>5</v>
      </c>
      <c r="R165" s="72" t="s">
        <v>44</v>
      </c>
      <c r="S165" s="241">
        <v>214</v>
      </c>
      <c r="T165" s="50"/>
      <c r="U165" s="29">
        <f t="shared" si="16"/>
        <v>5</v>
      </c>
    </row>
    <row r="166" spans="1:24" s="244" customFormat="1" x14ac:dyDescent="0.2">
      <c r="A166" s="120" t="s">
        <v>349</v>
      </c>
      <c r="B166" s="121"/>
      <c r="C166" s="121"/>
      <c r="D166" s="121"/>
      <c r="E166" s="159">
        <f>SUM(E163:E165)</f>
        <v>27.15</v>
      </c>
      <c r="F166" s="50"/>
      <c r="G166" s="159">
        <f t="shared" ref="G166:P166" si="19">SUM(G163:G165)</f>
        <v>27.15</v>
      </c>
      <c r="H166" s="159">
        <f t="shared" si="19"/>
        <v>5</v>
      </c>
      <c r="I166" s="159">
        <f t="shared" si="19"/>
        <v>0</v>
      </c>
      <c r="J166" s="159">
        <f t="shared" si="19"/>
        <v>0</v>
      </c>
      <c r="K166" s="159">
        <f t="shared" si="19"/>
        <v>0</v>
      </c>
      <c r="L166" s="159">
        <f t="shared" si="19"/>
        <v>20</v>
      </c>
      <c r="M166" s="159">
        <f t="shared" si="19"/>
        <v>0</v>
      </c>
      <c r="N166" s="159">
        <f t="shared" si="19"/>
        <v>2.15</v>
      </c>
      <c r="O166" s="159">
        <f t="shared" si="19"/>
        <v>0</v>
      </c>
      <c r="P166" s="159">
        <f t="shared" si="19"/>
        <v>0</v>
      </c>
      <c r="Q166" s="125"/>
      <c r="R166" s="150"/>
      <c r="S166" s="125"/>
      <c r="T166" s="50"/>
      <c r="U166" s="139">
        <f>SUM(U163:U165)</f>
        <v>27.15</v>
      </c>
    </row>
    <row r="167" spans="1:24" s="60" customFormat="1" ht="30.75" customHeight="1" x14ac:dyDescent="0.2">
      <c r="A167" s="39" t="s">
        <v>0</v>
      </c>
      <c r="B167" s="39" t="s">
        <v>11</v>
      </c>
      <c r="C167" s="39" t="s">
        <v>14</v>
      </c>
      <c r="D167" s="39" t="s">
        <v>13</v>
      </c>
      <c r="E167" s="156" t="s">
        <v>9</v>
      </c>
      <c r="F167" s="24"/>
      <c r="G167" s="156" t="s">
        <v>12</v>
      </c>
      <c r="H167" s="162" t="s">
        <v>5</v>
      </c>
      <c r="I167" s="40" t="s">
        <v>1</v>
      </c>
      <c r="J167" s="40" t="s">
        <v>39</v>
      </c>
      <c r="K167" s="40" t="s">
        <v>7</v>
      </c>
      <c r="L167" s="40" t="s">
        <v>4</v>
      </c>
      <c r="M167" s="40" t="s">
        <v>224</v>
      </c>
      <c r="N167" s="40" t="s">
        <v>163</v>
      </c>
      <c r="O167" s="40" t="s">
        <v>8</v>
      </c>
      <c r="P167" s="40" t="s">
        <v>124</v>
      </c>
      <c r="Q167" s="41" t="s">
        <v>95</v>
      </c>
      <c r="R167" s="143" t="s">
        <v>105</v>
      </c>
      <c r="S167" s="39" t="s">
        <v>9</v>
      </c>
      <c r="T167" s="43"/>
      <c r="U167" s="13" t="s">
        <v>103</v>
      </c>
      <c r="X167" s="61"/>
    </row>
    <row r="168" spans="1:24" s="254" customFormat="1" x14ac:dyDescent="0.2">
      <c r="A168" s="210" t="s">
        <v>354</v>
      </c>
      <c r="B168" s="14" t="s">
        <v>23</v>
      </c>
      <c r="C168" s="14" t="s">
        <v>54</v>
      </c>
      <c r="D168" s="186" t="s">
        <v>82</v>
      </c>
      <c r="E168" s="66">
        <v>15</v>
      </c>
      <c r="F168" s="32"/>
      <c r="G168" s="66">
        <v>5</v>
      </c>
      <c r="H168" s="66"/>
      <c r="I168" s="210"/>
      <c r="J168" s="210"/>
      <c r="K168" s="210"/>
      <c r="L168" s="210">
        <v>5</v>
      </c>
      <c r="M168" s="210"/>
      <c r="N168" s="210"/>
      <c r="O168" s="210"/>
      <c r="P168" s="210"/>
      <c r="Q168" s="12"/>
      <c r="R168" s="214" t="s">
        <v>44</v>
      </c>
      <c r="S168" s="12">
        <v>215</v>
      </c>
      <c r="T168" s="118"/>
      <c r="U168" s="113">
        <f>SUM(H168:P168)</f>
        <v>5</v>
      </c>
    </row>
    <row r="169" spans="1:24" s="254" customFormat="1" x14ac:dyDescent="0.2">
      <c r="A169" s="210" t="s">
        <v>354</v>
      </c>
      <c r="B169" s="186" t="s">
        <v>23</v>
      </c>
      <c r="C169" s="186"/>
      <c r="D169" s="186" t="s">
        <v>348</v>
      </c>
      <c r="E169" s="66"/>
      <c r="F169" s="32"/>
      <c r="G169" s="66">
        <v>10</v>
      </c>
      <c r="H169" s="66"/>
      <c r="I169" s="210"/>
      <c r="J169" s="210"/>
      <c r="K169" s="210"/>
      <c r="L169" s="210">
        <v>10</v>
      </c>
      <c r="M169" s="210"/>
      <c r="N169" s="210"/>
      <c r="O169" s="210"/>
      <c r="P169" s="210"/>
      <c r="Q169" s="12"/>
      <c r="R169" s="214" t="s">
        <v>44</v>
      </c>
      <c r="S169" s="12">
        <v>215</v>
      </c>
      <c r="T169" s="118"/>
      <c r="U169" s="113">
        <f>SUM(H169:P169)</f>
        <v>10</v>
      </c>
    </row>
    <row r="170" spans="1:24" s="244" customFormat="1" x14ac:dyDescent="0.2">
      <c r="A170" s="93" t="s">
        <v>354</v>
      </c>
      <c r="B170" s="132" t="s">
        <v>23</v>
      </c>
      <c r="C170" s="132" t="s">
        <v>348</v>
      </c>
      <c r="D170" s="132" t="s">
        <v>355</v>
      </c>
      <c r="E170" s="160">
        <v>10</v>
      </c>
      <c r="F170" s="32"/>
      <c r="G170" s="160">
        <v>10</v>
      </c>
      <c r="H170" s="160">
        <v>5</v>
      </c>
      <c r="I170" s="93">
        <v>5</v>
      </c>
      <c r="J170" s="93"/>
      <c r="K170" s="93"/>
      <c r="L170" s="93"/>
      <c r="M170" s="93"/>
      <c r="N170" s="93"/>
      <c r="O170" s="93"/>
      <c r="P170" s="93"/>
      <c r="Q170" s="134">
        <v>1</v>
      </c>
      <c r="R170" s="148"/>
      <c r="S170" s="134">
        <v>215</v>
      </c>
      <c r="T170" s="50"/>
      <c r="U170" s="29">
        <f t="shared" ref="U170:U192" si="20">SUM(H170:P170)</f>
        <v>10</v>
      </c>
    </row>
    <row r="171" spans="1:24" s="244" customFormat="1" x14ac:dyDescent="0.2">
      <c r="A171" s="93" t="s">
        <v>356</v>
      </c>
      <c r="B171" s="132" t="s">
        <v>20</v>
      </c>
      <c r="C171" s="132" t="s">
        <v>357</v>
      </c>
      <c r="D171" s="132" t="s">
        <v>494</v>
      </c>
      <c r="E171" s="160">
        <v>10</v>
      </c>
      <c r="F171" s="32"/>
      <c r="G171" s="160">
        <v>10</v>
      </c>
      <c r="H171" s="160">
        <v>5</v>
      </c>
      <c r="I171" s="93">
        <v>5</v>
      </c>
      <c r="J171" s="93"/>
      <c r="K171" s="93"/>
      <c r="L171" s="93"/>
      <c r="M171" s="93"/>
      <c r="N171" s="93"/>
      <c r="O171" s="93"/>
      <c r="P171" s="93"/>
      <c r="Q171" s="134"/>
      <c r="R171" s="148" t="s">
        <v>101</v>
      </c>
      <c r="S171" s="134">
        <v>215</v>
      </c>
      <c r="T171" s="50"/>
      <c r="U171" s="29">
        <f t="shared" si="20"/>
        <v>10</v>
      </c>
    </row>
    <row r="172" spans="1:24" s="244" customFormat="1" x14ac:dyDescent="0.2">
      <c r="A172" s="93" t="s">
        <v>358</v>
      </c>
      <c r="B172" s="132" t="s">
        <v>20</v>
      </c>
      <c r="C172" s="132" t="s">
        <v>359</v>
      </c>
      <c r="D172" s="132" t="s">
        <v>360</v>
      </c>
      <c r="E172" s="160">
        <v>10</v>
      </c>
      <c r="F172" s="32"/>
      <c r="G172" s="160">
        <v>10</v>
      </c>
      <c r="H172" s="160">
        <v>5</v>
      </c>
      <c r="I172" s="93">
        <v>5</v>
      </c>
      <c r="J172" s="93"/>
      <c r="K172" s="93"/>
      <c r="L172" s="93"/>
      <c r="M172" s="93"/>
      <c r="N172" s="93"/>
      <c r="O172" s="93"/>
      <c r="P172" s="93"/>
      <c r="Q172" s="134">
        <v>1</v>
      </c>
      <c r="R172" s="148"/>
      <c r="S172" s="134">
        <v>215</v>
      </c>
      <c r="T172" s="50"/>
      <c r="U172" s="29">
        <f t="shared" si="20"/>
        <v>10</v>
      </c>
    </row>
    <row r="173" spans="1:24" s="244" customFormat="1" x14ac:dyDescent="0.2">
      <c r="A173" s="93" t="s">
        <v>358</v>
      </c>
      <c r="B173" s="132" t="s">
        <v>20</v>
      </c>
      <c r="C173" s="132" t="s">
        <v>33</v>
      </c>
      <c r="D173" s="132" t="s">
        <v>361</v>
      </c>
      <c r="E173" s="160">
        <v>5</v>
      </c>
      <c r="F173" s="32"/>
      <c r="G173" s="160">
        <v>5</v>
      </c>
      <c r="H173" s="160">
        <v>5</v>
      </c>
      <c r="I173" s="93"/>
      <c r="J173" s="93"/>
      <c r="K173" s="93"/>
      <c r="L173" s="93"/>
      <c r="M173" s="93"/>
      <c r="N173" s="93"/>
      <c r="O173" s="93"/>
      <c r="P173" s="93"/>
      <c r="Q173" s="134"/>
      <c r="R173" s="148" t="s">
        <v>101</v>
      </c>
      <c r="S173" s="134">
        <v>215</v>
      </c>
      <c r="T173" s="50"/>
      <c r="U173" s="29">
        <f t="shared" si="20"/>
        <v>5</v>
      </c>
    </row>
    <row r="174" spans="1:24" s="244" customFormat="1" x14ac:dyDescent="0.2">
      <c r="A174" s="93" t="s">
        <v>358</v>
      </c>
      <c r="B174" s="132" t="s">
        <v>10</v>
      </c>
      <c r="C174" s="132" t="s">
        <v>362</v>
      </c>
      <c r="D174" s="132" t="s">
        <v>495</v>
      </c>
      <c r="E174" s="160">
        <v>5</v>
      </c>
      <c r="F174" s="32"/>
      <c r="G174" s="160">
        <v>5</v>
      </c>
      <c r="H174" s="160">
        <v>5</v>
      </c>
      <c r="I174" s="93"/>
      <c r="J174" s="93"/>
      <c r="K174" s="93"/>
      <c r="L174" s="93"/>
      <c r="M174" s="93"/>
      <c r="N174" s="93"/>
      <c r="O174" s="93"/>
      <c r="P174" s="93"/>
      <c r="Q174" s="134"/>
      <c r="R174" s="148" t="s">
        <v>101</v>
      </c>
      <c r="S174" s="134">
        <v>215</v>
      </c>
      <c r="T174" s="50"/>
      <c r="U174" s="29">
        <f t="shared" si="20"/>
        <v>5</v>
      </c>
    </row>
    <row r="175" spans="1:24" s="244" customFormat="1" x14ac:dyDescent="0.2">
      <c r="A175" s="93" t="s">
        <v>363</v>
      </c>
      <c r="B175" s="132" t="s">
        <v>10</v>
      </c>
      <c r="C175" s="132" t="s">
        <v>32</v>
      </c>
      <c r="D175" s="132" t="s">
        <v>364</v>
      </c>
      <c r="E175" s="160">
        <v>5</v>
      </c>
      <c r="F175" s="32"/>
      <c r="G175" s="160">
        <v>5</v>
      </c>
      <c r="H175" s="160">
        <v>5</v>
      </c>
      <c r="I175" s="93"/>
      <c r="J175" s="93"/>
      <c r="K175" s="93"/>
      <c r="L175" s="93"/>
      <c r="M175" s="93"/>
      <c r="N175" s="93"/>
      <c r="O175" s="93"/>
      <c r="P175" s="93"/>
      <c r="Q175" s="134"/>
      <c r="R175" s="148" t="s">
        <v>101</v>
      </c>
      <c r="S175" s="134">
        <v>215</v>
      </c>
      <c r="T175" s="50"/>
      <c r="U175" s="29">
        <f t="shared" si="20"/>
        <v>5</v>
      </c>
    </row>
    <row r="176" spans="1:24" s="244" customFormat="1" x14ac:dyDescent="0.2">
      <c r="A176" s="93" t="s">
        <v>363</v>
      </c>
      <c r="B176" s="132" t="s">
        <v>23</v>
      </c>
      <c r="C176" s="132" t="s">
        <v>59</v>
      </c>
      <c r="D176" s="132" t="s">
        <v>365</v>
      </c>
      <c r="E176" s="160">
        <v>10</v>
      </c>
      <c r="F176" s="32"/>
      <c r="G176" s="160">
        <v>10</v>
      </c>
      <c r="H176" s="160">
        <v>5</v>
      </c>
      <c r="I176" s="93">
        <v>5</v>
      </c>
      <c r="J176" s="93"/>
      <c r="K176" s="93"/>
      <c r="L176" s="93"/>
      <c r="M176" s="93"/>
      <c r="N176" s="93"/>
      <c r="O176" s="93"/>
      <c r="P176" s="93"/>
      <c r="Q176" s="134"/>
      <c r="R176" s="148" t="s">
        <v>101</v>
      </c>
      <c r="S176" s="134">
        <v>215</v>
      </c>
      <c r="T176" s="50"/>
      <c r="U176" s="29">
        <f t="shared" si="20"/>
        <v>10</v>
      </c>
    </row>
    <row r="177" spans="1:22" s="244" customFormat="1" x14ac:dyDescent="0.2">
      <c r="A177" s="93" t="s">
        <v>366</v>
      </c>
      <c r="B177" s="132" t="s">
        <v>23</v>
      </c>
      <c r="C177" s="132" t="s">
        <v>496</v>
      </c>
      <c r="D177" s="132" t="s">
        <v>367</v>
      </c>
      <c r="E177" s="160">
        <v>10</v>
      </c>
      <c r="F177" s="32"/>
      <c r="G177" s="160">
        <v>10</v>
      </c>
      <c r="H177" s="160">
        <v>5</v>
      </c>
      <c r="I177" s="93">
        <v>5</v>
      </c>
      <c r="J177" s="93"/>
      <c r="K177" s="93"/>
      <c r="L177" s="93"/>
      <c r="M177" s="93"/>
      <c r="N177" s="93"/>
      <c r="O177" s="93"/>
      <c r="P177" s="93"/>
      <c r="Q177" s="134"/>
      <c r="R177" s="148" t="s">
        <v>101</v>
      </c>
      <c r="S177" s="134">
        <v>215</v>
      </c>
      <c r="T177" s="50"/>
      <c r="U177" s="29">
        <f>SUM(H177:P177)</f>
        <v>10</v>
      </c>
    </row>
    <row r="178" spans="1:22" s="254" customFormat="1" x14ac:dyDescent="0.2">
      <c r="A178" s="210" t="s">
        <v>366</v>
      </c>
      <c r="B178" s="186"/>
      <c r="C178" s="186" t="s">
        <v>2</v>
      </c>
      <c r="D178" s="186" t="s">
        <v>4</v>
      </c>
      <c r="E178" s="66">
        <v>30</v>
      </c>
      <c r="F178" s="32"/>
      <c r="G178" s="66">
        <v>30</v>
      </c>
      <c r="H178" s="66"/>
      <c r="I178" s="210"/>
      <c r="J178" s="210"/>
      <c r="K178" s="210"/>
      <c r="L178" s="210">
        <v>30</v>
      </c>
      <c r="M178" s="210"/>
      <c r="N178" s="210"/>
      <c r="O178" s="210"/>
      <c r="P178" s="210"/>
      <c r="Q178" s="12"/>
      <c r="R178" s="214" t="s">
        <v>44</v>
      </c>
      <c r="S178" s="12">
        <v>215</v>
      </c>
      <c r="T178" s="118"/>
      <c r="U178" s="113">
        <f>SUM(H178:P178)</f>
        <v>30</v>
      </c>
    </row>
    <row r="179" spans="1:22" s="244" customFormat="1" x14ac:dyDescent="0.2">
      <c r="A179" s="298" t="s">
        <v>366</v>
      </c>
      <c r="B179" s="299" t="s">
        <v>10</v>
      </c>
      <c r="C179" s="299" t="s">
        <v>362</v>
      </c>
      <c r="D179" s="294" t="s">
        <v>495</v>
      </c>
      <c r="E179" s="211">
        <v>71</v>
      </c>
      <c r="F179" s="32"/>
      <c r="G179" s="66">
        <v>6</v>
      </c>
      <c r="H179" s="66">
        <v>5</v>
      </c>
      <c r="I179" s="210">
        <v>1</v>
      </c>
      <c r="J179" s="210"/>
      <c r="K179" s="210"/>
      <c r="L179" s="210"/>
      <c r="M179" s="210"/>
      <c r="N179" s="210"/>
      <c r="O179" s="210"/>
      <c r="P179" s="210"/>
      <c r="Q179" s="12"/>
      <c r="R179" s="214" t="s">
        <v>44</v>
      </c>
      <c r="S179" s="12">
        <v>215</v>
      </c>
      <c r="T179" s="118"/>
      <c r="U179" s="113">
        <f t="shared" si="20"/>
        <v>6</v>
      </c>
    </row>
    <row r="180" spans="1:22" s="244" customFormat="1" x14ac:dyDescent="0.2">
      <c r="A180" s="298" t="s">
        <v>366</v>
      </c>
      <c r="B180" s="300" t="s">
        <v>10</v>
      </c>
      <c r="C180" s="300" t="s">
        <v>508</v>
      </c>
      <c r="D180" s="295" t="s">
        <v>364</v>
      </c>
      <c r="E180" s="212"/>
      <c r="F180" s="32"/>
      <c r="G180" s="66">
        <v>5</v>
      </c>
      <c r="H180" s="66">
        <v>5</v>
      </c>
      <c r="I180" s="210"/>
      <c r="J180" s="210"/>
      <c r="K180" s="210"/>
      <c r="L180" s="210"/>
      <c r="M180" s="210"/>
      <c r="N180" s="210"/>
      <c r="O180" s="210"/>
      <c r="P180" s="210"/>
      <c r="Q180" s="12"/>
      <c r="R180" s="214" t="s">
        <v>44</v>
      </c>
      <c r="S180" s="12">
        <v>215</v>
      </c>
      <c r="T180" s="118"/>
      <c r="U180" s="113">
        <f t="shared" si="20"/>
        <v>5</v>
      </c>
    </row>
    <row r="181" spans="1:22" s="244" customFormat="1" x14ac:dyDescent="0.2">
      <c r="A181" s="298" t="s">
        <v>366</v>
      </c>
      <c r="B181" s="299" t="s">
        <v>20</v>
      </c>
      <c r="C181" s="299" t="s">
        <v>509</v>
      </c>
      <c r="D181" s="294" t="s">
        <v>185</v>
      </c>
      <c r="E181" s="212"/>
      <c r="F181" s="32"/>
      <c r="G181" s="66">
        <v>5</v>
      </c>
      <c r="H181" s="66">
        <v>5</v>
      </c>
      <c r="I181" s="210"/>
      <c r="J181" s="210"/>
      <c r="K181" s="210"/>
      <c r="L181" s="210"/>
      <c r="M181" s="210"/>
      <c r="N181" s="210"/>
      <c r="O181" s="210"/>
      <c r="P181" s="210"/>
      <c r="Q181" s="12"/>
      <c r="R181" s="214" t="s">
        <v>44</v>
      </c>
      <c r="S181" s="12">
        <v>215</v>
      </c>
      <c r="T181" s="118"/>
      <c r="U181" s="113">
        <f t="shared" si="20"/>
        <v>5</v>
      </c>
    </row>
    <row r="182" spans="1:22" s="244" customFormat="1" ht="16" x14ac:dyDescent="0.2">
      <c r="A182" s="298" t="s">
        <v>366</v>
      </c>
      <c r="B182" s="301" t="s">
        <v>10</v>
      </c>
      <c r="C182" s="301" t="s">
        <v>392</v>
      </c>
      <c r="D182" s="296" t="s">
        <v>485</v>
      </c>
      <c r="E182" s="213"/>
      <c r="F182" s="32"/>
      <c r="G182" s="66">
        <v>10</v>
      </c>
      <c r="H182" s="66">
        <v>5</v>
      </c>
      <c r="I182" s="210">
        <v>5</v>
      </c>
      <c r="J182" s="210"/>
      <c r="K182" s="210"/>
      <c r="L182" s="210"/>
      <c r="M182" s="210"/>
      <c r="N182" s="210"/>
      <c r="O182" s="210"/>
      <c r="P182" s="210"/>
      <c r="Q182" s="12"/>
      <c r="R182" s="214" t="s">
        <v>44</v>
      </c>
      <c r="S182" s="12">
        <v>215</v>
      </c>
      <c r="T182" s="118"/>
      <c r="U182" s="113">
        <f t="shared" si="20"/>
        <v>10</v>
      </c>
    </row>
    <row r="183" spans="1:22" s="244" customFormat="1" ht="16" x14ac:dyDescent="0.2">
      <c r="A183" s="298" t="s">
        <v>366</v>
      </c>
      <c r="B183" s="301" t="s">
        <v>23</v>
      </c>
      <c r="C183" s="301" t="s">
        <v>59</v>
      </c>
      <c r="D183" s="296" t="s">
        <v>365</v>
      </c>
      <c r="E183" s="213"/>
      <c r="F183" s="32"/>
      <c r="G183" s="66">
        <v>10</v>
      </c>
      <c r="H183" s="66">
        <v>5</v>
      </c>
      <c r="I183" s="210">
        <v>5</v>
      </c>
      <c r="J183" s="210"/>
      <c r="K183" s="210"/>
      <c r="L183" s="210"/>
      <c r="M183" s="210"/>
      <c r="N183" s="210"/>
      <c r="O183" s="210"/>
      <c r="P183" s="210"/>
      <c r="Q183" s="12"/>
      <c r="R183" s="214" t="s">
        <v>44</v>
      </c>
      <c r="S183" s="12">
        <v>215</v>
      </c>
      <c r="T183" s="118"/>
      <c r="U183" s="113">
        <f t="shared" si="20"/>
        <v>10</v>
      </c>
    </row>
    <row r="184" spans="1:22" s="244" customFormat="1" x14ac:dyDescent="0.2">
      <c r="A184" s="298" t="s">
        <v>366</v>
      </c>
      <c r="B184" s="299" t="s">
        <v>23</v>
      </c>
      <c r="C184" s="299" t="s">
        <v>55</v>
      </c>
      <c r="D184" s="294" t="s">
        <v>510</v>
      </c>
      <c r="E184" s="212"/>
      <c r="F184" s="32"/>
      <c r="G184" s="66">
        <v>10</v>
      </c>
      <c r="H184" s="66">
        <v>5</v>
      </c>
      <c r="I184" s="210">
        <v>5</v>
      </c>
      <c r="J184" s="210"/>
      <c r="K184" s="210"/>
      <c r="L184" s="210"/>
      <c r="M184" s="210"/>
      <c r="N184" s="210"/>
      <c r="O184" s="210"/>
      <c r="P184" s="210"/>
      <c r="Q184" s="12"/>
      <c r="R184" s="214" t="s">
        <v>44</v>
      </c>
      <c r="S184" s="12">
        <v>215</v>
      </c>
      <c r="T184" s="118"/>
      <c r="U184" s="113">
        <f t="shared" si="20"/>
        <v>10</v>
      </c>
    </row>
    <row r="185" spans="1:22" s="244" customFormat="1" x14ac:dyDescent="0.2">
      <c r="A185" s="298" t="s">
        <v>366</v>
      </c>
      <c r="B185" s="299" t="s">
        <v>20</v>
      </c>
      <c r="C185" s="299" t="s">
        <v>511</v>
      </c>
      <c r="D185" s="294" t="s">
        <v>512</v>
      </c>
      <c r="E185" s="212"/>
      <c r="F185" s="32"/>
      <c r="G185" s="66">
        <v>5</v>
      </c>
      <c r="H185" s="66">
        <v>5</v>
      </c>
      <c r="I185" s="210"/>
      <c r="J185" s="210"/>
      <c r="K185" s="210"/>
      <c r="L185" s="210"/>
      <c r="M185" s="210"/>
      <c r="N185" s="210"/>
      <c r="O185" s="210"/>
      <c r="P185" s="210"/>
      <c r="Q185" s="12"/>
      <c r="R185" s="214" t="s">
        <v>44</v>
      </c>
      <c r="S185" s="12">
        <v>215</v>
      </c>
      <c r="T185" s="118"/>
      <c r="U185" s="113">
        <f t="shared" si="20"/>
        <v>5</v>
      </c>
      <c r="V185" s="255"/>
    </row>
    <row r="186" spans="1:22" s="244" customFormat="1" ht="16" x14ac:dyDescent="0.2">
      <c r="A186" s="298" t="s">
        <v>366</v>
      </c>
      <c r="B186" s="301" t="s">
        <v>20</v>
      </c>
      <c r="C186" s="301" t="s">
        <v>513</v>
      </c>
      <c r="D186" s="296" t="s">
        <v>361</v>
      </c>
      <c r="E186" s="213"/>
      <c r="F186" s="32"/>
      <c r="G186" s="66">
        <v>5</v>
      </c>
      <c r="H186" s="66">
        <v>5</v>
      </c>
      <c r="I186" s="210"/>
      <c r="J186" s="210"/>
      <c r="K186" s="210"/>
      <c r="L186" s="210"/>
      <c r="M186" s="210"/>
      <c r="N186" s="210"/>
      <c r="O186" s="210"/>
      <c r="P186" s="210"/>
      <c r="Q186" s="12"/>
      <c r="R186" s="214" t="s">
        <v>44</v>
      </c>
      <c r="S186" s="12">
        <v>215</v>
      </c>
      <c r="T186" s="118"/>
      <c r="U186" s="113">
        <f t="shared" si="20"/>
        <v>5</v>
      </c>
    </row>
    <row r="187" spans="1:22" s="244" customFormat="1" x14ac:dyDescent="0.2">
      <c r="A187" s="298" t="s">
        <v>366</v>
      </c>
      <c r="B187" s="299" t="s">
        <v>21</v>
      </c>
      <c r="C187" s="299" t="s">
        <v>514</v>
      </c>
      <c r="D187" s="294" t="s">
        <v>515</v>
      </c>
      <c r="E187" s="212"/>
      <c r="F187" s="32"/>
      <c r="G187" s="66">
        <v>5</v>
      </c>
      <c r="H187" s="66">
        <v>5</v>
      </c>
      <c r="I187" s="210"/>
      <c r="J187" s="210"/>
      <c r="K187" s="210"/>
      <c r="L187" s="210"/>
      <c r="M187" s="210"/>
      <c r="N187" s="210"/>
      <c r="O187" s="210"/>
      <c r="P187" s="210"/>
      <c r="Q187" s="12"/>
      <c r="R187" s="214" t="s">
        <v>44</v>
      </c>
      <c r="S187" s="12">
        <v>215</v>
      </c>
      <c r="T187" s="118"/>
      <c r="U187" s="113">
        <f t="shared" si="20"/>
        <v>5</v>
      </c>
    </row>
    <row r="188" spans="1:22" s="244" customFormat="1" x14ac:dyDescent="0.2">
      <c r="A188" s="298" t="s">
        <v>366</v>
      </c>
      <c r="B188" s="299" t="s">
        <v>20</v>
      </c>
      <c r="C188" s="299" t="s">
        <v>359</v>
      </c>
      <c r="D188" s="294" t="s">
        <v>360</v>
      </c>
      <c r="E188" s="212"/>
      <c r="F188" s="32"/>
      <c r="G188" s="66">
        <v>10</v>
      </c>
      <c r="H188" s="66">
        <v>5</v>
      </c>
      <c r="I188" s="210">
        <v>5</v>
      </c>
      <c r="J188" s="210"/>
      <c r="K188" s="210"/>
      <c r="L188" s="210"/>
      <c r="M188" s="210"/>
      <c r="N188" s="210"/>
      <c r="O188" s="210"/>
      <c r="P188" s="210"/>
      <c r="Q188" s="12"/>
      <c r="R188" s="214" t="s">
        <v>44</v>
      </c>
      <c r="S188" s="12">
        <v>215</v>
      </c>
      <c r="T188" s="118"/>
      <c r="U188" s="113">
        <f t="shared" si="20"/>
        <v>10</v>
      </c>
    </row>
    <row r="189" spans="1:22" s="244" customFormat="1" x14ac:dyDescent="0.2">
      <c r="A189" s="93" t="s">
        <v>366</v>
      </c>
      <c r="B189" s="132" t="s">
        <v>20</v>
      </c>
      <c r="C189" s="132" t="s">
        <v>195</v>
      </c>
      <c r="D189" s="297" t="s">
        <v>196</v>
      </c>
      <c r="E189" s="160">
        <v>5</v>
      </c>
      <c r="F189" s="32"/>
      <c r="G189" s="160">
        <v>5</v>
      </c>
      <c r="H189" s="160">
        <v>5</v>
      </c>
      <c r="I189" s="93"/>
      <c r="J189" s="93"/>
      <c r="K189" s="93"/>
      <c r="L189" s="93"/>
      <c r="M189" s="93"/>
      <c r="N189" s="93"/>
      <c r="O189" s="93"/>
      <c r="P189" s="93"/>
      <c r="Q189" s="134"/>
      <c r="R189" s="148" t="s">
        <v>120</v>
      </c>
      <c r="S189" s="134">
        <v>215</v>
      </c>
      <c r="T189" s="50"/>
      <c r="U189" s="29">
        <f t="shared" si="20"/>
        <v>5</v>
      </c>
    </row>
    <row r="190" spans="1:22" s="244" customFormat="1" x14ac:dyDescent="0.2">
      <c r="A190" s="93" t="s">
        <v>366</v>
      </c>
      <c r="B190" s="132" t="s">
        <v>23</v>
      </c>
      <c r="C190" s="132" t="s">
        <v>368</v>
      </c>
      <c r="D190" s="297" t="s">
        <v>369</v>
      </c>
      <c r="E190" s="160">
        <v>5</v>
      </c>
      <c r="F190" s="32"/>
      <c r="G190" s="160">
        <v>5</v>
      </c>
      <c r="H190" s="160">
        <v>5</v>
      </c>
      <c r="I190" s="93"/>
      <c r="J190" s="93"/>
      <c r="K190" s="93"/>
      <c r="L190" s="93"/>
      <c r="M190" s="93"/>
      <c r="N190" s="93"/>
      <c r="O190" s="93"/>
      <c r="P190" s="93"/>
      <c r="Q190" s="134"/>
      <c r="R190" s="148" t="s">
        <v>120</v>
      </c>
      <c r="S190" s="134">
        <v>215</v>
      </c>
      <c r="T190" s="50"/>
      <c r="U190" s="29">
        <f t="shared" si="20"/>
        <v>5</v>
      </c>
    </row>
    <row r="191" spans="1:22" s="244" customFormat="1" x14ac:dyDescent="0.2">
      <c r="A191" s="93" t="s">
        <v>370</v>
      </c>
      <c r="B191" s="132"/>
      <c r="C191" s="132" t="s">
        <v>371</v>
      </c>
      <c r="D191" s="297" t="s">
        <v>388</v>
      </c>
      <c r="E191" s="160">
        <v>5</v>
      </c>
      <c r="F191" s="32"/>
      <c r="G191" s="160">
        <v>5</v>
      </c>
      <c r="H191" s="160">
        <v>5</v>
      </c>
      <c r="I191" s="93"/>
      <c r="J191" s="93"/>
      <c r="K191" s="93"/>
      <c r="L191" s="93"/>
      <c r="M191" s="93"/>
      <c r="N191" s="93"/>
      <c r="O191" s="93"/>
      <c r="P191" s="93"/>
      <c r="Q191" s="134"/>
      <c r="R191" s="148" t="s">
        <v>101</v>
      </c>
      <c r="S191" s="134">
        <v>216</v>
      </c>
      <c r="T191" s="50"/>
      <c r="U191" s="29">
        <f t="shared" si="20"/>
        <v>5</v>
      </c>
    </row>
    <row r="192" spans="1:22" s="244" customFormat="1" x14ac:dyDescent="0.2">
      <c r="A192" s="93" t="s">
        <v>374</v>
      </c>
      <c r="B192" s="209" t="s">
        <v>17</v>
      </c>
      <c r="C192" s="132" t="s">
        <v>372</v>
      </c>
      <c r="D192" s="132" t="s">
        <v>373</v>
      </c>
      <c r="E192" s="160">
        <v>10</v>
      </c>
      <c r="F192" s="32"/>
      <c r="G192" s="160">
        <v>10</v>
      </c>
      <c r="H192" s="160">
        <v>5</v>
      </c>
      <c r="I192" s="93">
        <v>5</v>
      </c>
      <c r="J192" s="93"/>
      <c r="K192" s="93"/>
      <c r="L192" s="93"/>
      <c r="M192" s="93"/>
      <c r="N192" s="93"/>
      <c r="O192" s="93"/>
      <c r="P192" s="93"/>
      <c r="Q192" s="134"/>
      <c r="R192" s="149" t="s">
        <v>101</v>
      </c>
      <c r="S192" s="135">
        <v>216</v>
      </c>
      <c r="T192" s="50"/>
      <c r="U192" s="29">
        <f t="shared" si="20"/>
        <v>10</v>
      </c>
    </row>
    <row r="193" spans="1:24" s="244" customFormat="1" x14ac:dyDescent="0.2">
      <c r="A193" s="120" t="s">
        <v>375</v>
      </c>
      <c r="B193" s="121"/>
      <c r="C193" s="121"/>
      <c r="D193" s="121"/>
      <c r="E193" s="159">
        <f>SUM(E168:E192)</f>
        <v>206</v>
      </c>
      <c r="F193" s="32"/>
      <c r="G193" s="159">
        <f>SUM(G168:G192)</f>
        <v>206</v>
      </c>
      <c r="H193" s="159">
        <f t="shared" ref="H193:P193" si="21">SUM(H168:H192)</f>
        <v>110</v>
      </c>
      <c r="I193" s="120">
        <f t="shared" si="21"/>
        <v>51</v>
      </c>
      <c r="J193" s="120">
        <f t="shared" si="21"/>
        <v>0</v>
      </c>
      <c r="K193" s="120">
        <f t="shared" si="21"/>
        <v>0</v>
      </c>
      <c r="L193" s="120">
        <f t="shared" si="21"/>
        <v>45</v>
      </c>
      <c r="M193" s="120">
        <f t="shared" si="21"/>
        <v>0</v>
      </c>
      <c r="N193" s="120">
        <f t="shared" si="21"/>
        <v>0</v>
      </c>
      <c r="O193" s="120">
        <f t="shared" si="21"/>
        <v>0</v>
      </c>
      <c r="P193" s="120">
        <f t="shared" si="21"/>
        <v>0</v>
      </c>
      <c r="Q193" s="125"/>
      <c r="R193" s="150"/>
      <c r="S193" s="121"/>
      <c r="T193" s="50"/>
      <c r="U193" s="52">
        <f>SUM(H193:P193)</f>
        <v>206</v>
      </c>
    </row>
    <row r="194" spans="1:24" s="60" customFormat="1" ht="30.75" customHeight="1" x14ac:dyDescent="0.2">
      <c r="A194" s="39" t="s">
        <v>0</v>
      </c>
      <c r="B194" s="39" t="s">
        <v>11</v>
      </c>
      <c r="C194" s="39" t="s">
        <v>14</v>
      </c>
      <c r="D194" s="39" t="s">
        <v>13</v>
      </c>
      <c r="E194" s="156" t="s">
        <v>9</v>
      </c>
      <c r="F194" s="24"/>
      <c r="G194" s="156" t="s">
        <v>12</v>
      </c>
      <c r="H194" s="162" t="s">
        <v>5</v>
      </c>
      <c r="I194" s="40" t="s">
        <v>1</v>
      </c>
      <c r="J194" s="40" t="s">
        <v>39</v>
      </c>
      <c r="K194" s="40" t="s">
        <v>7</v>
      </c>
      <c r="L194" s="40" t="s">
        <v>4</v>
      </c>
      <c r="M194" s="40" t="s">
        <v>224</v>
      </c>
      <c r="N194" s="40" t="s">
        <v>163</v>
      </c>
      <c r="O194" s="40" t="s">
        <v>8</v>
      </c>
      <c r="P194" s="40" t="s">
        <v>124</v>
      </c>
      <c r="Q194" s="41" t="s">
        <v>95</v>
      </c>
      <c r="R194" s="143" t="s">
        <v>105</v>
      </c>
      <c r="S194" s="39" t="s">
        <v>9</v>
      </c>
      <c r="T194" s="43"/>
      <c r="U194" s="13" t="s">
        <v>103</v>
      </c>
      <c r="X194" s="61"/>
    </row>
    <row r="195" spans="1:24" s="244" customFormat="1" x14ac:dyDescent="0.2">
      <c r="A195" s="256" t="s">
        <v>389</v>
      </c>
      <c r="B195" s="209" t="s">
        <v>23</v>
      </c>
      <c r="C195" s="209" t="s">
        <v>59</v>
      </c>
      <c r="D195" s="132" t="s">
        <v>333</v>
      </c>
      <c r="E195" s="163">
        <v>5</v>
      </c>
      <c r="F195" s="24"/>
      <c r="G195" s="163">
        <v>5</v>
      </c>
      <c r="H195" s="163">
        <v>5</v>
      </c>
      <c r="I195" s="93"/>
      <c r="J195" s="93"/>
      <c r="K195" s="93"/>
      <c r="L195" s="93"/>
      <c r="M195" s="93"/>
      <c r="N195" s="93"/>
      <c r="O195" s="93"/>
      <c r="P195" s="93"/>
      <c r="Q195" s="134"/>
      <c r="R195" s="149" t="s">
        <v>101</v>
      </c>
      <c r="S195" s="135">
        <v>217</v>
      </c>
      <c r="T195" s="24"/>
      <c r="U195" s="29">
        <f t="shared" ref="U195:U219" si="22">SUM(H195:P195)</f>
        <v>5</v>
      </c>
    </row>
    <row r="196" spans="1:24" s="244" customFormat="1" x14ac:dyDescent="0.2">
      <c r="A196" s="256" t="s">
        <v>389</v>
      </c>
      <c r="B196" s="209" t="s">
        <v>315</v>
      </c>
      <c r="C196" s="132" t="s">
        <v>32</v>
      </c>
      <c r="D196" s="132" t="s">
        <v>390</v>
      </c>
      <c r="E196" s="163">
        <v>30</v>
      </c>
      <c r="F196" s="24"/>
      <c r="G196" s="163">
        <v>30</v>
      </c>
      <c r="H196" s="163">
        <v>5</v>
      </c>
      <c r="I196" s="256">
        <v>25</v>
      </c>
      <c r="J196" s="93"/>
      <c r="K196" s="93"/>
      <c r="L196" s="93"/>
      <c r="M196" s="93"/>
      <c r="N196" s="93"/>
      <c r="O196" s="93"/>
      <c r="P196" s="93"/>
      <c r="Q196" s="134"/>
      <c r="R196" s="149" t="s">
        <v>101</v>
      </c>
      <c r="S196" s="135">
        <v>217</v>
      </c>
      <c r="T196" s="24"/>
      <c r="U196" s="29">
        <f t="shared" si="22"/>
        <v>30</v>
      </c>
    </row>
    <row r="197" spans="1:24" s="254" customFormat="1" x14ac:dyDescent="0.2">
      <c r="A197" s="257" t="s">
        <v>391</v>
      </c>
      <c r="B197" s="14" t="s">
        <v>23</v>
      </c>
      <c r="C197" s="186" t="s">
        <v>392</v>
      </c>
      <c r="D197" s="186" t="s">
        <v>52</v>
      </c>
      <c r="E197" s="258">
        <v>40</v>
      </c>
      <c r="F197" s="236"/>
      <c r="G197" s="258">
        <v>40</v>
      </c>
      <c r="H197" s="66"/>
      <c r="I197" s="210"/>
      <c r="J197" s="210"/>
      <c r="K197" s="210"/>
      <c r="L197" s="210">
        <v>30</v>
      </c>
      <c r="M197" s="210"/>
      <c r="N197" s="210"/>
      <c r="O197" s="210"/>
      <c r="P197" s="210"/>
      <c r="Q197" s="12"/>
      <c r="R197" s="259" t="s">
        <v>101</v>
      </c>
      <c r="S197" s="260">
        <v>217</v>
      </c>
      <c r="T197" s="236"/>
      <c r="U197" s="113">
        <f t="shared" si="22"/>
        <v>30</v>
      </c>
    </row>
    <row r="198" spans="1:24" s="254" customFormat="1" x14ac:dyDescent="0.2">
      <c r="A198" s="257" t="s">
        <v>391</v>
      </c>
      <c r="B198" s="186" t="s">
        <v>23</v>
      </c>
      <c r="C198" s="186" t="s">
        <v>32</v>
      </c>
      <c r="D198" s="186" t="s">
        <v>86</v>
      </c>
      <c r="E198" s="66"/>
      <c r="F198" s="236"/>
      <c r="G198" s="66"/>
      <c r="H198" s="66"/>
      <c r="I198" s="210"/>
      <c r="J198" s="210"/>
      <c r="K198" s="210"/>
      <c r="L198" s="210">
        <v>10</v>
      </c>
      <c r="M198" s="210"/>
      <c r="N198" s="210"/>
      <c r="O198" s="210"/>
      <c r="P198" s="210"/>
      <c r="Q198" s="12"/>
      <c r="R198" s="259" t="s">
        <v>101</v>
      </c>
      <c r="S198" s="12">
        <v>217</v>
      </c>
      <c r="T198" s="236"/>
      <c r="U198" s="113">
        <f t="shared" si="22"/>
        <v>10</v>
      </c>
    </row>
    <row r="199" spans="1:24" s="244" customFormat="1" x14ac:dyDescent="0.2">
      <c r="A199" s="256" t="s">
        <v>356</v>
      </c>
      <c r="B199" s="132" t="s">
        <v>20</v>
      </c>
      <c r="C199" s="132" t="s">
        <v>37</v>
      </c>
      <c r="D199" s="132" t="s">
        <v>393</v>
      </c>
      <c r="E199" s="163">
        <v>10</v>
      </c>
      <c r="F199" s="24"/>
      <c r="G199" s="163">
        <v>10</v>
      </c>
      <c r="H199" s="160">
        <v>5</v>
      </c>
      <c r="I199" s="256">
        <v>5</v>
      </c>
      <c r="J199" s="93"/>
      <c r="K199" s="93"/>
      <c r="L199" s="93"/>
      <c r="M199" s="93"/>
      <c r="N199" s="93"/>
      <c r="O199" s="93"/>
      <c r="P199" s="93"/>
      <c r="Q199" s="134"/>
      <c r="R199" s="149" t="s">
        <v>101</v>
      </c>
      <c r="S199" s="135">
        <v>217</v>
      </c>
      <c r="T199" s="24"/>
      <c r="U199" s="29">
        <f t="shared" si="22"/>
        <v>10</v>
      </c>
    </row>
    <row r="200" spans="1:24" s="244" customFormat="1" x14ac:dyDescent="0.2">
      <c r="A200" s="256" t="s">
        <v>356</v>
      </c>
      <c r="B200" s="132" t="s">
        <v>23</v>
      </c>
      <c r="C200" s="132" t="s">
        <v>207</v>
      </c>
      <c r="D200" s="132" t="s">
        <v>208</v>
      </c>
      <c r="E200" s="163">
        <v>40</v>
      </c>
      <c r="F200" s="24"/>
      <c r="G200" s="163">
        <v>40</v>
      </c>
      <c r="H200" s="163">
        <v>5</v>
      </c>
      <c r="I200" s="256">
        <v>35</v>
      </c>
      <c r="J200" s="93"/>
      <c r="K200" s="93"/>
      <c r="L200" s="93"/>
      <c r="M200" s="93"/>
      <c r="N200" s="93"/>
      <c r="O200" s="93"/>
      <c r="P200" s="93"/>
      <c r="Q200" s="134"/>
      <c r="R200" s="149" t="s">
        <v>101</v>
      </c>
      <c r="S200" s="135">
        <v>217</v>
      </c>
      <c r="T200" s="24"/>
      <c r="U200" s="29">
        <f t="shared" si="22"/>
        <v>40</v>
      </c>
    </row>
    <row r="201" spans="1:24" s="244" customFormat="1" x14ac:dyDescent="0.2">
      <c r="A201" s="256" t="s">
        <v>394</v>
      </c>
      <c r="B201" s="132" t="s">
        <v>20</v>
      </c>
      <c r="C201" s="132" t="s">
        <v>396</v>
      </c>
      <c r="D201" s="132" t="s">
        <v>397</v>
      </c>
      <c r="E201" s="163">
        <v>10</v>
      </c>
      <c r="F201" s="24"/>
      <c r="G201" s="163">
        <v>10</v>
      </c>
      <c r="H201" s="163">
        <v>5</v>
      </c>
      <c r="I201" s="256">
        <v>5</v>
      </c>
      <c r="J201" s="93"/>
      <c r="K201" s="93"/>
      <c r="L201" s="93"/>
      <c r="M201" s="93"/>
      <c r="N201" s="93"/>
      <c r="O201" s="93"/>
      <c r="P201" s="93"/>
      <c r="Q201" s="134"/>
      <c r="R201" s="149" t="s">
        <v>101</v>
      </c>
      <c r="S201" s="135">
        <v>217</v>
      </c>
      <c r="T201" s="24"/>
      <c r="U201" s="29">
        <f t="shared" si="22"/>
        <v>10</v>
      </c>
    </row>
    <row r="202" spans="1:24" s="244" customFormat="1" x14ac:dyDescent="0.2">
      <c r="A202" s="256" t="s">
        <v>398</v>
      </c>
      <c r="B202" s="132" t="s">
        <v>23</v>
      </c>
      <c r="C202" s="132" t="s">
        <v>216</v>
      </c>
      <c r="D202" s="132" t="s">
        <v>395</v>
      </c>
      <c r="E202" s="163">
        <v>5</v>
      </c>
      <c r="F202" s="24"/>
      <c r="G202" s="163">
        <v>5</v>
      </c>
      <c r="H202" s="163">
        <v>5</v>
      </c>
      <c r="I202" s="93"/>
      <c r="J202" s="93"/>
      <c r="K202" s="93"/>
      <c r="L202" s="93"/>
      <c r="M202" s="93"/>
      <c r="N202" s="93"/>
      <c r="O202" s="93"/>
      <c r="P202" s="93"/>
      <c r="Q202" s="134">
        <v>1</v>
      </c>
      <c r="R202" s="149"/>
      <c r="S202" s="135">
        <v>217</v>
      </c>
      <c r="T202" s="24"/>
      <c r="U202" s="29">
        <f t="shared" si="22"/>
        <v>5</v>
      </c>
    </row>
    <row r="203" spans="1:24" s="244" customFormat="1" x14ac:dyDescent="0.2">
      <c r="A203" s="256" t="s">
        <v>358</v>
      </c>
      <c r="B203" s="132" t="s">
        <v>23</v>
      </c>
      <c r="C203" s="132" t="s">
        <v>399</v>
      </c>
      <c r="D203" s="132" t="s">
        <v>402</v>
      </c>
      <c r="E203" s="163">
        <v>5</v>
      </c>
      <c r="F203" s="24"/>
      <c r="G203" s="163">
        <v>5</v>
      </c>
      <c r="H203" s="163">
        <v>5</v>
      </c>
      <c r="I203" s="93"/>
      <c r="J203" s="93"/>
      <c r="K203" s="93"/>
      <c r="L203" s="93"/>
      <c r="M203" s="93"/>
      <c r="N203" s="93"/>
      <c r="O203" s="93"/>
      <c r="P203" s="93"/>
      <c r="Q203" s="134">
        <v>1</v>
      </c>
      <c r="R203" s="149"/>
      <c r="S203" s="135">
        <v>217</v>
      </c>
      <c r="T203" s="24"/>
      <c r="U203" s="29">
        <f t="shared" si="22"/>
        <v>5</v>
      </c>
    </row>
    <row r="204" spans="1:24" s="244" customFormat="1" x14ac:dyDescent="0.2">
      <c r="A204" s="256" t="s">
        <v>400</v>
      </c>
      <c r="B204" s="132" t="s">
        <v>20</v>
      </c>
      <c r="C204" s="132" t="s">
        <v>401</v>
      </c>
      <c r="D204" s="132" t="s">
        <v>402</v>
      </c>
      <c r="E204" s="163">
        <v>5</v>
      </c>
      <c r="F204" s="24"/>
      <c r="G204" s="163">
        <v>5</v>
      </c>
      <c r="H204" s="163">
        <v>5</v>
      </c>
      <c r="I204" s="93"/>
      <c r="J204" s="93"/>
      <c r="K204" s="93"/>
      <c r="L204" s="93"/>
      <c r="M204" s="93"/>
      <c r="N204" s="93"/>
      <c r="O204" s="93"/>
      <c r="P204" s="93"/>
      <c r="Q204" s="134">
        <v>1</v>
      </c>
      <c r="R204" s="149"/>
      <c r="S204" s="135">
        <v>217</v>
      </c>
      <c r="T204" s="24"/>
      <c r="U204" s="29">
        <f t="shared" si="22"/>
        <v>5</v>
      </c>
    </row>
    <row r="205" spans="1:24" s="254" customFormat="1" x14ac:dyDescent="0.2">
      <c r="A205" s="257" t="s">
        <v>400</v>
      </c>
      <c r="B205" s="186" t="s">
        <v>10</v>
      </c>
      <c r="C205" s="186" t="s">
        <v>245</v>
      </c>
      <c r="D205" s="186" t="s">
        <v>29</v>
      </c>
      <c r="E205" s="258">
        <v>20</v>
      </c>
      <c r="F205" s="236"/>
      <c r="G205" s="258">
        <v>20</v>
      </c>
      <c r="H205" s="66"/>
      <c r="I205" s="210"/>
      <c r="J205" s="210"/>
      <c r="K205" s="210"/>
      <c r="L205" s="210">
        <v>5</v>
      </c>
      <c r="M205" s="210"/>
      <c r="N205" s="210"/>
      <c r="O205" s="210"/>
      <c r="P205" s="210"/>
      <c r="Q205" s="12"/>
      <c r="R205" s="259" t="s">
        <v>44</v>
      </c>
      <c r="S205" s="260">
        <v>217</v>
      </c>
      <c r="T205" s="236"/>
      <c r="U205" s="113">
        <f t="shared" si="22"/>
        <v>5</v>
      </c>
    </row>
    <row r="206" spans="1:24" s="254" customFormat="1" x14ac:dyDescent="0.2">
      <c r="A206" s="257" t="s">
        <v>400</v>
      </c>
      <c r="B206" s="186" t="s">
        <v>10</v>
      </c>
      <c r="C206" s="186" t="s">
        <v>64</v>
      </c>
      <c r="D206" s="186" t="s">
        <v>24</v>
      </c>
      <c r="E206" s="66"/>
      <c r="F206" s="236"/>
      <c r="G206" s="66"/>
      <c r="H206" s="66"/>
      <c r="I206" s="210"/>
      <c r="J206" s="210"/>
      <c r="K206" s="210"/>
      <c r="L206" s="210">
        <v>5</v>
      </c>
      <c r="M206" s="210"/>
      <c r="N206" s="210"/>
      <c r="O206" s="210"/>
      <c r="P206" s="210"/>
      <c r="Q206" s="12"/>
      <c r="R206" s="259" t="s">
        <v>44</v>
      </c>
      <c r="S206" s="260">
        <v>217</v>
      </c>
      <c r="T206" s="236"/>
      <c r="U206" s="113">
        <f t="shared" si="22"/>
        <v>5</v>
      </c>
    </row>
    <row r="207" spans="1:24" s="254" customFormat="1" x14ac:dyDescent="0.2">
      <c r="A207" s="257" t="s">
        <v>400</v>
      </c>
      <c r="B207" s="186" t="s">
        <v>10</v>
      </c>
      <c r="C207" s="186" t="s">
        <v>280</v>
      </c>
      <c r="D207" s="186" t="s">
        <v>16</v>
      </c>
      <c r="E207" s="66"/>
      <c r="F207" s="236"/>
      <c r="G207" s="66"/>
      <c r="H207" s="66"/>
      <c r="I207" s="210"/>
      <c r="J207" s="210"/>
      <c r="K207" s="210"/>
      <c r="L207" s="210">
        <v>10</v>
      </c>
      <c r="M207" s="210"/>
      <c r="N207" s="210"/>
      <c r="O207" s="210"/>
      <c r="P207" s="210"/>
      <c r="Q207" s="12"/>
      <c r="R207" s="259" t="s">
        <v>44</v>
      </c>
      <c r="S207" s="260">
        <v>217</v>
      </c>
      <c r="T207" s="236"/>
      <c r="U207" s="113">
        <f t="shared" si="22"/>
        <v>10</v>
      </c>
    </row>
    <row r="208" spans="1:24" s="244" customFormat="1" x14ac:dyDescent="0.2">
      <c r="A208" s="256" t="s">
        <v>400</v>
      </c>
      <c r="B208" s="132" t="s">
        <v>21</v>
      </c>
      <c r="C208" s="132" t="s">
        <v>85</v>
      </c>
      <c r="D208" s="132" t="s">
        <v>254</v>
      </c>
      <c r="E208" s="163">
        <v>30</v>
      </c>
      <c r="F208" s="24"/>
      <c r="G208" s="163">
        <v>20</v>
      </c>
      <c r="H208" s="160">
        <v>5</v>
      </c>
      <c r="I208" s="256">
        <v>15</v>
      </c>
      <c r="J208" s="93"/>
      <c r="K208" s="93"/>
      <c r="L208" s="93"/>
      <c r="M208" s="93"/>
      <c r="N208" s="93"/>
      <c r="O208" s="93"/>
      <c r="P208" s="93"/>
      <c r="Q208" s="134"/>
      <c r="R208" s="149" t="s">
        <v>120</v>
      </c>
      <c r="S208" s="135">
        <v>217</v>
      </c>
      <c r="T208" s="24"/>
      <c r="U208" s="29">
        <f t="shared" si="22"/>
        <v>20</v>
      </c>
    </row>
    <row r="209" spans="1:24" s="244" customFormat="1" x14ac:dyDescent="0.2">
      <c r="A209" s="256" t="s">
        <v>400</v>
      </c>
      <c r="B209" s="132" t="s">
        <v>23</v>
      </c>
      <c r="C209" s="132" t="s">
        <v>31</v>
      </c>
      <c r="D209" s="132" t="s">
        <v>405</v>
      </c>
      <c r="E209" s="163"/>
      <c r="F209" s="24"/>
      <c r="G209" s="163">
        <v>5</v>
      </c>
      <c r="H209" s="160">
        <v>5</v>
      </c>
      <c r="I209" s="256"/>
      <c r="J209" s="93"/>
      <c r="K209" s="93"/>
      <c r="L209" s="93"/>
      <c r="M209" s="93"/>
      <c r="N209" s="93"/>
      <c r="O209" s="93"/>
      <c r="P209" s="93"/>
      <c r="Q209" s="134"/>
      <c r="R209" s="149" t="s">
        <v>120</v>
      </c>
      <c r="S209" s="135">
        <v>217</v>
      </c>
      <c r="T209" s="24"/>
      <c r="U209" s="29">
        <f t="shared" si="22"/>
        <v>5</v>
      </c>
    </row>
    <row r="210" spans="1:24" s="244" customFormat="1" x14ac:dyDescent="0.2">
      <c r="A210" s="256" t="s">
        <v>400</v>
      </c>
      <c r="B210" s="132" t="s">
        <v>23</v>
      </c>
      <c r="C210" s="132" t="s">
        <v>250</v>
      </c>
      <c r="D210" s="132" t="s">
        <v>222</v>
      </c>
      <c r="E210" s="163"/>
      <c r="F210" s="24"/>
      <c r="G210" s="163">
        <v>5</v>
      </c>
      <c r="H210" s="160">
        <v>5</v>
      </c>
      <c r="I210" s="256"/>
      <c r="J210" s="93"/>
      <c r="K210" s="93"/>
      <c r="L210" s="93"/>
      <c r="M210" s="93"/>
      <c r="N210" s="93"/>
      <c r="O210" s="93"/>
      <c r="P210" s="93"/>
      <c r="Q210" s="134"/>
      <c r="R210" s="149" t="s">
        <v>44</v>
      </c>
      <c r="S210" s="135">
        <v>217</v>
      </c>
      <c r="T210" s="24"/>
      <c r="U210" s="29">
        <f t="shared" si="22"/>
        <v>5</v>
      </c>
    </row>
    <row r="211" spans="1:24" s="244" customFormat="1" x14ac:dyDescent="0.2">
      <c r="A211" s="256" t="s">
        <v>403</v>
      </c>
      <c r="B211" s="132" t="s">
        <v>23</v>
      </c>
      <c r="C211" s="132" t="s">
        <v>145</v>
      </c>
      <c r="D211" s="132" t="s">
        <v>404</v>
      </c>
      <c r="E211" s="163">
        <v>50</v>
      </c>
      <c r="F211" s="24"/>
      <c r="G211" s="163">
        <v>50</v>
      </c>
      <c r="H211" s="160">
        <v>5</v>
      </c>
      <c r="I211" s="256">
        <v>45</v>
      </c>
      <c r="J211" s="93"/>
      <c r="K211" s="93"/>
      <c r="L211" s="93"/>
      <c r="M211" s="93"/>
      <c r="N211" s="93"/>
      <c r="O211" s="93"/>
      <c r="P211" s="93"/>
      <c r="Q211" s="134"/>
      <c r="R211" s="149" t="s">
        <v>120</v>
      </c>
      <c r="S211" s="135">
        <v>217</v>
      </c>
      <c r="T211" s="24"/>
      <c r="U211" s="29">
        <f t="shared" si="22"/>
        <v>50</v>
      </c>
    </row>
    <row r="212" spans="1:24" s="244" customFormat="1" x14ac:dyDescent="0.2">
      <c r="A212" s="256" t="s">
        <v>406</v>
      </c>
      <c r="B212" s="209" t="s">
        <v>10</v>
      </c>
      <c r="C212" s="132" t="s">
        <v>497</v>
      </c>
      <c r="D212" s="132" t="s">
        <v>407</v>
      </c>
      <c r="E212" s="160">
        <v>25</v>
      </c>
      <c r="F212" s="24"/>
      <c r="G212" s="160">
        <v>25</v>
      </c>
      <c r="H212" s="163">
        <v>5</v>
      </c>
      <c r="I212" s="256">
        <v>20</v>
      </c>
      <c r="J212" s="93"/>
      <c r="K212" s="93"/>
      <c r="L212" s="93"/>
      <c r="M212" s="93"/>
      <c r="N212" s="93"/>
      <c r="O212" s="93"/>
      <c r="P212" s="93"/>
      <c r="Q212" s="134">
        <v>1</v>
      </c>
      <c r="R212" s="149"/>
      <c r="S212" s="135">
        <v>218</v>
      </c>
      <c r="T212" s="24"/>
      <c r="U212" s="29">
        <f t="shared" si="22"/>
        <v>25</v>
      </c>
    </row>
    <row r="213" spans="1:24" s="244" customFormat="1" x14ac:dyDescent="0.2">
      <c r="A213" s="256" t="s">
        <v>406</v>
      </c>
      <c r="B213" s="132" t="s">
        <v>23</v>
      </c>
      <c r="C213" s="132" t="s">
        <v>408</v>
      </c>
      <c r="D213" s="132" t="s">
        <v>254</v>
      </c>
      <c r="E213" s="163">
        <v>47.4</v>
      </c>
      <c r="F213" s="24"/>
      <c r="G213" s="160">
        <v>47.4</v>
      </c>
      <c r="H213" s="160"/>
      <c r="I213" s="93"/>
      <c r="J213" s="93"/>
      <c r="K213" s="93"/>
      <c r="L213" s="93"/>
      <c r="M213" s="93">
        <v>47.4</v>
      </c>
      <c r="N213" s="93"/>
      <c r="O213" s="93"/>
      <c r="P213" s="93"/>
      <c r="Q213" s="134"/>
      <c r="R213" s="149" t="s">
        <v>101</v>
      </c>
      <c r="S213" s="135">
        <v>218</v>
      </c>
      <c r="T213" s="24"/>
      <c r="U213" s="29">
        <f t="shared" si="22"/>
        <v>47.4</v>
      </c>
    </row>
    <row r="214" spans="1:24" s="244" customFormat="1" x14ac:dyDescent="0.2">
      <c r="A214" s="120" t="s">
        <v>409</v>
      </c>
      <c r="B214" s="121"/>
      <c r="C214" s="121"/>
      <c r="D214" s="121"/>
      <c r="E214" s="159">
        <f>SUM(E195:E213)</f>
        <v>322.39999999999998</v>
      </c>
      <c r="F214" s="50"/>
      <c r="G214" s="159">
        <f t="shared" ref="G214:P214" si="23">SUM(G195:G213)</f>
        <v>322.39999999999998</v>
      </c>
      <c r="H214" s="159">
        <f t="shared" si="23"/>
        <v>65</v>
      </c>
      <c r="I214" s="120">
        <f t="shared" si="23"/>
        <v>150</v>
      </c>
      <c r="J214" s="120">
        <f t="shared" si="23"/>
        <v>0</v>
      </c>
      <c r="K214" s="120">
        <f t="shared" si="23"/>
        <v>0</v>
      </c>
      <c r="L214" s="120">
        <f t="shared" si="23"/>
        <v>60</v>
      </c>
      <c r="M214" s="120">
        <f t="shared" si="23"/>
        <v>47.4</v>
      </c>
      <c r="N214" s="120">
        <f t="shared" si="23"/>
        <v>0</v>
      </c>
      <c r="O214" s="120">
        <f t="shared" si="23"/>
        <v>0</v>
      </c>
      <c r="P214" s="120">
        <f t="shared" si="23"/>
        <v>0</v>
      </c>
      <c r="Q214" s="125"/>
      <c r="R214" s="153"/>
      <c r="S214" s="127"/>
      <c r="T214" s="24"/>
      <c r="U214" s="266">
        <f>SUM(U195:U213)</f>
        <v>322.39999999999998</v>
      </c>
    </row>
    <row r="215" spans="1:24" s="60" customFormat="1" ht="30.75" customHeight="1" x14ac:dyDescent="0.2">
      <c r="A215" s="39" t="s">
        <v>0</v>
      </c>
      <c r="B215" s="39" t="s">
        <v>11</v>
      </c>
      <c r="C215" s="39" t="s">
        <v>14</v>
      </c>
      <c r="D215" s="39" t="s">
        <v>13</v>
      </c>
      <c r="E215" s="156" t="s">
        <v>9</v>
      </c>
      <c r="F215" s="24"/>
      <c r="G215" s="156" t="s">
        <v>12</v>
      </c>
      <c r="H215" s="162" t="s">
        <v>5</v>
      </c>
      <c r="I215" s="40" t="s">
        <v>1</v>
      </c>
      <c r="J215" s="40" t="s">
        <v>39</v>
      </c>
      <c r="K215" s="40" t="s">
        <v>7</v>
      </c>
      <c r="L215" s="40" t="s">
        <v>4</v>
      </c>
      <c r="M215" s="40" t="s">
        <v>224</v>
      </c>
      <c r="N215" s="40" t="s">
        <v>163</v>
      </c>
      <c r="O215" s="40" t="s">
        <v>8</v>
      </c>
      <c r="P215" s="40" t="s">
        <v>124</v>
      </c>
      <c r="Q215" s="41" t="s">
        <v>95</v>
      </c>
      <c r="R215" s="143" t="s">
        <v>105</v>
      </c>
      <c r="S215" s="39" t="s">
        <v>9</v>
      </c>
      <c r="T215" s="43"/>
      <c r="U215" s="13" t="s">
        <v>103</v>
      </c>
      <c r="X215" s="61"/>
    </row>
    <row r="216" spans="1:24" s="244" customFormat="1" x14ac:dyDescent="0.2">
      <c r="A216" s="256" t="s">
        <v>410</v>
      </c>
      <c r="B216" s="209"/>
      <c r="C216" s="209"/>
      <c r="D216" s="132" t="s">
        <v>411</v>
      </c>
      <c r="E216" s="163">
        <v>279.75</v>
      </c>
      <c r="F216" s="24"/>
      <c r="G216" s="160">
        <v>279.75</v>
      </c>
      <c r="H216" s="160"/>
      <c r="I216" s="93"/>
      <c r="J216" s="93"/>
      <c r="K216" s="93"/>
      <c r="L216" s="93"/>
      <c r="M216" s="93"/>
      <c r="N216" s="93"/>
      <c r="O216" s="93">
        <v>279.75</v>
      </c>
      <c r="P216" s="93"/>
      <c r="Q216" s="134"/>
      <c r="R216" s="149" t="s">
        <v>101</v>
      </c>
      <c r="S216" s="135">
        <v>219</v>
      </c>
      <c r="T216" s="24"/>
      <c r="U216" s="29">
        <f t="shared" si="22"/>
        <v>279.75</v>
      </c>
    </row>
    <row r="217" spans="1:24" s="154" customFormat="1" ht="19" customHeight="1" x14ac:dyDescent="0.2">
      <c r="A217" s="28" t="s">
        <v>412</v>
      </c>
      <c r="B217" s="28" t="s">
        <v>10</v>
      </c>
      <c r="C217" s="28" t="s">
        <v>413</v>
      </c>
      <c r="D217" s="28" t="s">
        <v>414</v>
      </c>
      <c r="E217" s="158">
        <v>5</v>
      </c>
      <c r="F217" s="24"/>
      <c r="G217" s="158">
        <v>5</v>
      </c>
      <c r="H217" s="158">
        <v>5</v>
      </c>
      <c r="I217" s="164"/>
      <c r="J217" s="164"/>
      <c r="K217" s="164"/>
      <c r="L217" s="164"/>
      <c r="M217" s="164"/>
      <c r="N217" s="164"/>
      <c r="O217" s="164"/>
      <c r="P217" s="164"/>
      <c r="Q217" s="165">
        <v>1</v>
      </c>
      <c r="R217" s="28"/>
      <c r="S217" s="165">
        <v>219</v>
      </c>
      <c r="T217" s="24"/>
      <c r="U217" s="29">
        <f t="shared" si="22"/>
        <v>5</v>
      </c>
    </row>
    <row r="218" spans="1:24" s="244" customFormat="1" x14ac:dyDescent="0.2">
      <c r="A218" s="256" t="s">
        <v>415</v>
      </c>
      <c r="B218" s="209" t="s">
        <v>23</v>
      </c>
      <c r="C218" s="132" t="s">
        <v>416</v>
      </c>
      <c r="D218" s="132" t="s">
        <v>417</v>
      </c>
      <c r="E218" s="160">
        <v>25</v>
      </c>
      <c r="F218" s="24"/>
      <c r="G218" s="160">
        <v>25</v>
      </c>
      <c r="H218" s="160">
        <v>5</v>
      </c>
      <c r="I218" s="256">
        <v>20</v>
      </c>
      <c r="J218" s="93"/>
      <c r="K218" s="93"/>
      <c r="L218" s="93"/>
      <c r="M218" s="93"/>
      <c r="N218" s="93"/>
      <c r="O218" s="93"/>
      <c r="P218" s="93"/>
      <c r="Q218" s="134">
        <v>1</v>
      </c>
      <c r="R218" s="149"/>
      <c r="S218" s="135">
        <v>219</v>
      </c>
      <c r="T218" s="24"/>
      <c r="U218" s="29">
        <f t="shared" si="22"/>
        <v>25</v>
      </c>
    </row>
    <row r="219" spans="1:24" s="244" customFormat="1" x14ac:dyDescent="0.2">
      <c r="A219" s="256" t="s">
        <v>418</v>
      </c>
      <c r="B219" s="132" t="s">
        <v>23</v>
      </c>
      <c r="C219" s="132" t="s">
        <v>280</v>
      </c>
      <c r="D219" s="132" t="s">
        <v>419</v>
      </c>
      <c r="E219" s="160">
        <v>10</v>
      </c>
      <c r="F219" s="24"/>
      <c r="G219" s="160">
        <v>10</v>
      </c>
      <c r="H219" s="160">
        <v>5</v>
      </c>
      <c r="I219" s="93">
        <v>5</v>
      </c>
      <c r="J219" s="93"/>
      <c r="K219" s="93"/>
      <c r="L219" s="93"/>
      <c r="M219" s="93"/>
      <c r="N219" s="93"/>
      <c r="O219" s="93"/>
      <c r="P219" s="93"/>
      <c r="Q219" s="134">
        <v>1</v>
      </c>
      <c r="R219" s="149"/>
      <c r="S219" s="134">
        <v>219</v>
      </c>
      <c r="T219" s="24"/>
      <c r="U219" s="29">
        <f t="shared" si="22"/>
        <v>10</v>
      </c>
    </row>
    <row r="220" spans="1:24" s="244" customFormat="1" x14ac:dyDescent="0.2">
      <c r="A220" s="120" t="s">
        <v>420</v>
      </c>
      <c r="B220" s="121"/>
      <c r="C220" s="121"/>
      <c r="D220" s="121"/>
      <c r="E220" s="159">
        <f>SUM(E216:E219)</f>
        <v>319.75</v>
      </c>
      <c r="F220" s="50"/>
      <c r="G220" s="159">
        <f t="shared" ref="G220:P220" si="24">SUM(G216:G219)</f>
        <v>319.75</v>
      </c>
      <c r="H220" s="159">
        <f t="shared" si="24"/>
        <v>15</v>
      </c>
      <c r="I220" s="159">
        <f t="shared" si="24"/>
        <v>25</v>
      </c>
      <c r="J220" s="159">
        <f t="shared" si="24"/>
        <v>0</v>
      </c>
      <c r="K220" s="159">
        <f t="shared" si="24"/>
        <v>0</v>
      </c>
      <c r="L220" s="159">
        <f t="shared" si="24"/>
        <v>0</v>
      </c>
      <c r="M220" s="159">
        <f t="shared" si="24"/>
        <v>0</v>
      </c>
      <c r="N220" s="159">
        <f t="shared" si="24"/>
        <v>0</v>
      </c>
      <c r="O220" s="159">
        <f t="shared" si="24"/>
        <v>279.75</v>
      </c>
      <c r="P220" s="159">
        <f t="shared" si="24"/>
        <v>0</v>
      </c>
      <c r="Q220" s="125"/>
      <c r="R220" s="166"/>
      <c r="S220" s="114"/>
      <c r="T220" s="24"/>
      <c r="U220" s="179">
        <f>SUM(U216:U219)</f>
        <v>319.75</v>
      </c>
    </row>
    <row r="221" spans="1:24" s="60" customFormat="1" ht="30.75" customHeight="1" x14ac:dyDescent="0.2">
      <c r="A221" s="39" t="s">
        <v>0</v>
      </c>
      <c r="B221" s="39" t="s">
        <v>11</v>
      </c>
      <c r="C221" s="39" t="s">
        <v>14</v>
      </c>
      <c r="D221" s="39" t="s">
        <v>13</v>
      </c>
      <c r="E221" s="156" t="s">
        <v>9</v>
      </c>
      <c r="F221" s="24"/>
      <c r="G221" s="156" t="s">
        <v>12</v>
      </c>
      <c r="H221" s="162" t="s">
        <v>5</v>
      </c>
      <c r="I221" s="40" t="s">
        <v>1</v>
      </c>
      <c r="J221" s="40" t="s">
        <v>39</v>
      </c>
      <c r="K221" s="40" t="s">
        <v>7</v>
      </c>
      <c r="L221" s="40" t="s">
        <v>4</v>
      </c>
      <c r="M221" s="40" t="s">
        <v>224</v>
      </c>
      <c r="N221" s="40" t="s">
        <v>163</v>
      </c>
      <c r="O221" s="40" t="s">
        <v>8</v>
      </c>
      <c r="P221" s="40" t="s">
        <v>124</v>
      </c>
      <c r="Q221" s="41" t="s">
        <v>95</v>
      </c>
      <c r="R221" s="143" t="s">
        <v>105</v>
      </c>
      <c r="S221" s="39" t="s">
        <v>9</v>
      </c>
      <c r="T221" s="43"/>
      <c r="U221" s="13" t="s">
        <v>103</v>
      </c>
      <c r="X221" s="61"/>
    </row>
    <row r="222" spans="1:24" s="244" customFormat="1" x14ac:dyDescent="0.2">
      <c r="A222" s="209" t="s">
        <v>421</v>
      </c>
      <c r="B222" s="209" t="s">
        <v>23</v>
      </c>
      <c r="C222" s="209" t="s">
        <v>64</v>
      </c>
      <c r="D222" s="209" t="s">
        <v>348</v>
      </c>
      <c r="E222" s="160">
        <v>25</v>
      </c>
      <c r="F222" s="24"/>
      <c r="G222" s="160">
        <v>25</v>
      </c>
      <c r="H222" s="160">
        <v>5</v>
      </c>
      <c r="I222" s="93">
        <v>20</v>
      </c>
      <c r="J222" s="93"/>
      <c r="K222" s="93"/>
      <c r="L222" s="93"/>
      <c r="M222" s="93"/>
      <c r="N222" s="93"/>
      <c r="O222" s="93"/>
      <c r="P222" s="93"/>
      <c r="Q222" s="134"/>
      <c r="R222" s="149" t="s">
        <v>101</v>
      </c>
      <c r="S222" s="134">
        <v>220</v>
      </c>
      <c r="T222" s="24"/>
      <c r="U222" s="29">
        <f t="shared" ref="U222:U242" si="25">SUM(H222:P222)</f>
        <v>25</v>
      </c>
    </row>
    <row r="223" spans="1:24" s="254" customFormat="1" x14ac:dyDescent="0.2">
      <c r="A223" s="14" t="s">
        <v>422</v>
      </c>
      <c r="B223" s="186" t="s">
        <v>23</v>
      </c>
      <c r="C223" s="186" t="s">
        <v>25</v>
      </c>
      <c r="D223" s="186" t="s">
        <v>552</v>
      </c>
      <c r="E223" s="66">
        <v>31.64</v>
      </c>
      <c r="F223" s="261"/>
      <c r="G223" s="66">
        <v>15</v>
      </c>
      <c r="H223" s="66"/>
      <c r="I223" s="210"/>
      <c r="J223" s="210"/>
      <c r="K223" s="210"/>
      <c r="L223" s="210">
        <v>15</v>
      </c>
      <c r="M223" s="210"/>
      <c r="N223" s="210"/>
      <c r="O223" s="210"/>
      <c r="P223" s="210"/>
      <c r="Q223" s="12"/>
      <c r="R223" s="259" t="s">
        <v>44</v>
      </c>
      <c r="S223" s="260">
        <v>220</v>
      </c>
      <c r="T223" s="261"/>
      <c r="U223" s="113">
        <f t="shared" si="25"/>
        <v>15</v>
      </c>
    </row>
    <row r="224" spans="1:24" s="254" customFormat="1" x14ac:dyDescent="0.2">
      <c r="A224" s="14" t="s">
        <v>422</v>
      </c>
      <c r="B224" s="186" t="s">
        <v>23</v>
      </c>
      <c r="C224" s="186" t="s">
        <v>280</v>
      </c>
      <c r="D224" s="186" t="s">
        <v>256</v>
      </c>
      <c r="E224" s="66"/>
      <c r="F224" s="261"/>
      <c r="G224" s="66">
        <v>10</v>
      </c>
      <c r="H224" s="66">
        <v>5</v>
      </c>
      <c r="I224" s="210"/>
      <c r="J224" s="210"/>
      <c r="K224" s="210"/>
      <c r="L224" s="210">
        <v>5</v>
      </c>
      <c r="M224" s="210"/>
      <c r="N224" s="210"/>
      <c r="O224" s="210"/>
      <c r="P224" s="210"/>
      <c r="Q224" s="12"/>
      <c r="R224" s="259" t="s">
        <v>44</v>
      </c>
      <c r="S224" s="12">
        <v>220</v>
      </c>
      <c r="T224" s="261"/>
      <c r="U224" s="113">
        <f t="shared" si="25"/>
        <v>10</v>
      </c>
    </row>
    <row r="225" spans="1:21" s="254" customFormat="1" x14ac:dyDescent="0.2">
      <c r="A225" s="14" t="s">
        <v>422</v>
      </c>
      <c r="B225" s="14" t="s">
        <v>10</v>
      </c>
      <c r="C225" s="14"/>
      <c r="D225" s="186" t="s">
        <v>423</v>
      </c>
      <c r="E225" s="66"/>
      <c r="F225" s="261"/>
      <c r="G225" s="66">
        <v>6.64</v>
      </c>
      <c r="H225" s="66"/>
      <c r="I225" s="210"/>
      <c r="J225" s="210"/>
      <c r="K225" s="210"/>
      <c r="L225" s="210">
        <v>5</v>
      </c>
      <c r="M225" s="210"/>
      <c r="N225" s="210">
        <v>1.64</v>
      </c>
      <c r="O225" s="210"/>
      <c r="P225" s="210"/>
      <c r="Q225" s="12"/>
      <c r="R225" s="259" t="s">
        <v>44</v>
      </c>
      <c r="S225" s="260">
        <v>220</v>
      </c>
      <c r="T225" s="261"/>
      <c r="U225" s="113">
        <f t="shared" si="25"/>
        <v>6.64</v>
      </c>
    </row>
    <row r="226" spans="1:21" s="244" customFormat="1" x14ac:dyDescent="0.2">
      <c r="A226" s="132" t="s">
        <v>424</v>
      </c>
      <c r="B226" s="132" t="s">
        <v>20</v>
      </c>
      <c r="C226" s="132" t="s">
        <v>425</v>
      </c>
      <c r="D226" s="132" t="s">
        <v>82</v>
      </c>
      <c r="E226" s="160">
        <v>10</v>
      </c>
      <c r="F226" s="24"/>
      <c r="G226" s="160">
        <v>10</v>
      </c>
      <c r="H226" s="160">
        <v>5</v>
      </c>
      <c r="I226" s="93">
        <v>5</v>
      </c>
      <c r="J226" s="93"/>
      <c r="K226" s="93"/>
      <c r="L226" s="93"/>
      <c r="M226" s="93"/>
      <c r="N226" s="93"/>
      <c r="O226" s="93"/>
      <c r="P226" s="93"/>
      <c r="Q226" s="134"/>
      <c r="R226" s="149" t="s">
        <v>101</v>
      </c>
      <c r="S226" s="135">
        <v>220</v>
      </c>
      <c r="T226" s="24"/>
      <c r="U226" s="29">
        <f t="shared" si="25"/>
        <v>10</v>
      </c>
    </row>
    <row r="227" spans="1:21" s="244" customFormat="1" x14ac:dyDescent="0.2">
      <c r="A227" s="132" t="s">
        <v>426</v>
      </c>
      <c r="B227" s="209" t="s">
        <v>23</v>
      </c>
      <c r="C227" s="132" t="s">
        <v>368</v>
      </c>
      <c r="D227" s="132" t="s">
        <v>369</v>
      </c>
      <c r="E227" s="160">
        <v>5</v>
      </c>
      <c r="F227" s="24"/>
      <c r="G227" s="160">
        <v>5</v>
      </c>
      <c r="H227" s="160">
        <v>5</v>
      </c>
      <c r="I227" s="93"/>
      <c r="J227" s="93"/>
      <c r="K227" s="93"/>
      <c r="L227" s="93"/>
      <c r="M227" s="93"/>
      <c r="N227" s="93"/>
      <c r="O227" s="93"/>
      <c r="P227" s="93"/>
      <c r="Q227" s="134"/>
      <c r="R227" s="149" t="s">
        <v>210</v>
      </c>
      <c r="S227" s="135">
        <v>220</v>
      </c>
      <c r="T227" s="24"/>
      <c r="U227" s="29">
        <f t="shared" si="25"/>
        <v>5</v>
      </c>
    </row>
    <row r="228" spans="1:21" s="244" customFormat="1" x14ac:dyDescent="0.2">
      <c r="A228" s="132" t="s">
        <v>427</v>
      </c>
      <c r="B228" s="132" t="s">
        <v>23</v>
      </c>
      <c r="C228" s="132" t="s">
        <v>38</v>
      </c>
      <c r="D228" s="132" t="s">
        <v>209</v>
      </c>
      <c r="E228" s="160">
        <v>5</v>
      </c>
      <c r="F228" s="24"/>
      <c r="G228" s="160">
        <v>5</v>
      </c>
      <c r="H228" s="160">
        <v>5</v>
      </c>
      <c r="I228" s="93"/>
      <c r="J228" s="93"/>
      <c r="K228" s="93"/>
      <c r="L228" s="93"/>
      <c r="M228" s="93"/>
      <c r="N228" s="93"/>
      <c r="O228" s="93"/>
      <c r="P228" s="93"/>
      <c r="Q228" s="134"/>
      <c r="R228" s="149" t="s">
        <v>101</v>
      </c>
      <c r="S228" s="135">
        <v>220</v>
      </c>
      <c r="T228" s="24"/>
      <c r="U228" s="29">
        <f t="shared" si="25"/>
        <v>5</v>
      </c>
    </row>
    <row r="229" spans="1:21" s="244" customFormat="1" x14ac:dyDescent="0.2">
      <c r="A229" s="132" t="s">
        <v>428</v>
      </c>
      <c r="B229" s="209" t="s">
        <v>23</v>
      </c>
      <c r="C229" s="132" t="s">
        <v>498</v>
      </c>
      <c r="D229" s="132" t="s">
        <v>187</v>
      </c>
      <c r="E229" s="160">
        <v>5</v>
      </c>
      <c r="F229" s="24"/>
      <c r="G229" s="160">
        <v>5</v>
      </c>
      <c r="H229" s="160">
        <v>5</v>
      </c>
      <c r="I229" s="93"/>
      <c r="J229" s="93"/>
      <c r="K229" s="93"/>
      <c r="L229" s="93"/>
      <c r="M229" s="93"/>
      <c r="N229" s="93"/>
      <c r="O229" s="93"/>
      <c r="P229" s="93"/>
      <c r="Q229" s="134"/>
      <c r="R229" s="149" t="s">
        <v>101</v>
      </c>
      <c r="S229" s="135">
        <v>220</v>
      </c>
      <c r="T229" s="24"/>
      <c r="U229" s="29">
        <f t="shared" si="25"/>
        <v>5</v>
      </c>
    </row>
    <row r="230" spans="1:21" s="244" customFormat="1" x14ac:dyDescent="0.2">
      <c r="A230" s="132" t="s">
        <v>428</v>
      </c>
      <c r="B230" s="209" t="s">
        <v>315</v>
      </c>
      <c r="C230" s="132" t="s">
        <v>316</v>
      </c>
      <c r="D230" s="132" t="s">
        <v>232</v>
      </c>
      <c r="E230" s="160">
        <v>51.12</v>
      </c>
      <c r="F230" s="24"/>
      <c r="G230" s="160">
        <v>10</v>
      </c>
      <c r="H230" s="160">
        <v>5</v>
      </c>
      <c r="I230" s="93">
        <v>5</v>
      </c>
      <c r="J230" s="93"/>
      <c r="K230" s="93"/>
      <c r="L230" s="93"/>
      <c r="M230" s="93"/>
      <c r="N230" s="93"/>
      <c r="O230" s="93"/>
      <c r="P230" s="93"/>
      <c r="Q230" s="134"/>
      <c r="R230" s="149" t="s">
        <v>120</v>
      </c>
      <c r="S230" s="135">
        <v>220</v>
      </c>
      <c r="T230" s="24"/>
      <c r="U230" s="29">
        <f t="shared" si="25"/>
        <v>10</v>
      </c>
    </row>
    <row r="231" spans="1:21" s="244" customFormat="1" x14ac:dyDescent="0.2">
      <c r="A231" s="132" t="s">
        <v>428</v>
      </c>
      <c r="B231" s="132" t="s">
        <v>20</v>
      </c>
      <c r="C231" s="132" t="s">
        <v>429</v>
      </c>
      <c r="D231" s="132" t="s">
        <v>252</v>
      </c>
      <c r="E231" s="160"/>
      <c r="F231" s="24"/>
      <c r="G231" s="160">
        <v>10</v>
      </c>
      <c r="H231" s="160">
        <v>5</v>
      </c>
      <c r="I231" s="93">
        <v>5</v>
      </c>
      <c r="J231" s="93"/>
      <c r="K231" s="93"/>
      <c r="L231" s="93"/>
      <c r="M231" s="93"/>
      <c r="N231" s="93"/>
      <c r="O231" s="93"/>
      <c r="P231" s="93"/>
      <c r="Q231" s="134"/>
      <c r="R231" s="149" t="s">
        <v>120</v>
      </c>
      <c r="S231" s="135">
        <v>220</v>
      </c>
      <c r="T231" s="24"/>
      <c r="U231" s="29">
        <f t="shared" si="25"/>
        <v>10</v>
      </c>
    </row>
    <row r="232" spans="1:21" s="254" customFormat="1" x14ac:dyDescent="0.2">
      <c r="A232" s="186" t="s">
        <v>428</v>
      </c>
      <c r="B232" s="186" t="s">
        <v>23</v>
      </c>
      <c r="C232" s="186" t="s">
        <v>430</v>
      </c>
      <c r="D232" s="186" t="s">
        <v>431</v>
      </c>
      <c r="E232" s="66"/>
      <c r="F232" s="261"/>
      <c r="G232" s="66">
        <v>6.2</v>
      </c>
      <c r="H232" s="66"/>
      <c r="I232" s="210"/>
      <c r="J232" s="210"/>
      <c r="K232" s="210"/>
      <c r="L232" s="210">
        <v>5</v>
      </c>
      <c r="M232" s="210"/>
      <c r="N232" s="210">
        <v>1.2</v>
      </c>
      <c r="O232" s="210"/>
      <c r="P232" s="210"/>
      <c r="Q232" s="12"/>
      <c r="R232" s="259" t="s">
        <v>120</v>
      </c>
      <c r="S232" s="260">
        <v>220</v>
      </c>
      <c r="T232" s="261"/>
      <c r="U232" s="113">
        <f t="shared" si="25"/>
        <v>6.2</v>
      </c>
    </row>
    <row r="233" spans="1:21" s="254" customFormat="1" x14ac:dyDescent="0.2">
      <c r="A233" s="186" t="s">
        <v>428</v>
      </c>
      <c r="B233" s="186" t="s">
        <v>10</v>
      </c>
      <c r="C233" s="186" t="s">
        <v>31</v>
      </c>
      <c r="D233" s="186" t="s">
        <v>432</v>
      </c>
      <c r="E233" s="66"/>
      <c r="F233" s="261"/>
      <c r="G233" s="66">
        <v>13.28</v>
      </c>
      <c r="H233" s="66"/>
      <c r="I233" s="210"/>
      <c r="J233" s="210"/>
      <c r="K233" s="210"/>
      <c r="L233" s="210">
        <v>10</v>
      </c>
      <c r="N233" s="210">
        <v>3.28</v>
      </c>
      <c r="O233" s="210"/>
      <c r="P233" s="210"/>
      <c r="Q233" s="12"/>
      <c r="R233" s="259" t="s">
        <v>120</v>
      </c>
      <c r="S233" s="260">
        <v>220</v>
      </c>
      <c r="T233" s="261"/>
      <c r="U233" s="113">
        <f t="shared" si="25"/>
        <v>13.28</v>
      </c>
    </row>
    <row r="234" spans="1:21" s="254" customFormat="1" x14ac:dyDescent="0.2">
      <c r="A234" s="186" t="s">
        <v>428</v>
      </c>
      <c r="B234" s="14" t="s">
        <v>10</v>
      </c>
      <c r="C234" s="186" t="s">
        <v>248</v>
      </c>
      <c r="D234" s="186" t="s">
        <v>213</v>
      </c>
      <c r="E234" s="66"/>
      <c r="F234" s="261"/>
      <c r="G234" s="66">
        <v>11.64</v>
      </c>
      <c r="H234" s="66"/>
      <c r="I234" s="210"/>
      <c r="J234" s="210"/>
      <c r="K234" s="210"/>
      <c r="L234" s="210">
        <v>10</v>
      </c>
      <c r="M234" s="210"/>
      <c r="N234" s="210">
        <v>1.64</v>
      </c>
      <c r="O234" s="210"/>
      <c r="P234" s="210"/>
      <c r="Q234" s="12"/>
      <c r="R234" s="259" t="s">
        <v>120</v>
      </c>
      <c r="S234" s="260">
        <v>220</v>
      </c>
      <c r="T234" s="261"/>
      <c r="U234" s="113">
        <f t="shared" si="25"/>
        <v>11.64</v>
      </c>
    </row>
    <row r="235" spans="1:21" s="254" customFormat="1" x14ac:dyDescent="0.2">
      <c r="A235" s="186" t="s">
        <v>428</v>
      </c>
      <c r="B235" s="186" t="s">
        <v>10</v>
      </c>
      <c r="C235" s="14"/>
      <c r="D235" s="186" t="s">
        <v>433</v>
      </c>
      <c r="E235" s="66">
        <v>7</v>
      </c>
      <c r="F235" s="261"/>
      <c r="G235" s="66">
        <v>7</v>
      </c>
      <c r="H235" s="66"/>
      <c r="I235" s="210">
        <v>2</v>
      </c>
      <c r="J235" s="210"/>
      <c r="K235" s="210"/>
      <c r="L235" s="210">
        <v>5</v>
      </c>
      <c r="M235" s="210"/>
      <c r="N235" s="210"/>
      <c r="O235" s="210"/>
      <c r="P235" s="210"/>
      <c r="Q235" s="12"/>
      <c r="R235" s="259" t="s">
        <v>120</v>
      </c>
      <c r="S235" s="260">
        <v>220</v>
      </c>
      <c r="T235" s="261"/>
      <c r="U235" s="113">
        <f t="shared" si="25"/>
        <v>7</v>
      </c>
    </row>
    <row r="236" spans="1:21" s="254" customFormat="1" x14ac:dyDescent="0.2">
      <c r="A236" s="186" t="s">
        <v>434</v>
      </c>
      <c r="B236" s="14" t="s">
        <v>20</v>
      </c>
      <c r="C236" s="186" t="s">
        <v>435</v>
      </c>
      <c r="D236" s="186" t="s">
        <v>190</v>
      </c>
      <c r="E236" s="66">
        <v>10</v>
      </c>
      <c r="F236" s="236"/>
      <c r="G236" s="66">
        <v>10</v>
      </c>
      <c r="H236" s="66"/>
      <c r="I236" s="210"/>
      <c r="J236" s="210"/>
      <c r="K236" s="210"/>
      <c r="L236" s="210">
        <v>10</v>
      </c>
      <c r="M236" s="210"/>
      <c r="N236" s="210"/>
      <c r="O236" s="210"/>
      <c r="P236" s="210"/>
      <c r="Q236" s="12"/>
      <c r="R236" s="259" t="s">
        <v>101</v>
      </c>
      <c r="S236" s="260">
        <v>220</v>
      </c>
      <c r="T236" s="236"/>
      <c r="U236" s="113">
        <f t="shared" si="25"/>
        <v>10</v>
      </c>
    </row>
    <row r="237" spans="1:21" s="254" customFormat="1" x14ac:dyDescent="0.2">
      <c r="A237" s="186" t="s">
        <v>436</v>
      </c>
      <c r="B237" s="186" t="s">
        <v>20</v>
      </c>
      <c r="C237" s="186" t="s">
        <v>359</v>
      </c>
      <c r="D237" s="186" t="s">
        <v>437</v>
      </c>
      <c r="E237" s="66">
        <v>15</v>
      </c>
      <c r="F237" s="236"/>
      <c r="G237" s="66">
        <v>15</v>
      </c>
      <c r="H237" s="66">
        <v>5</v>
      </c>
      <c r="I237" s="210">
        <v>5</v>
      </c>
      <c r="J237" s="210"/>
      <c r="K237" s="210"/>
      <c r="L237" s="210">
        <v>5</v>
      </c>
      <c r="M237" s="210"/>
      <c r="N237" s="210"/>
      <c r="O237" s="210"/>
      <c r="P237" s="210"/>
      <c r="Q237" s="12"/>
      <c r="R237" s="259" t="s">
        <v>101</v>
      </c>
      <c r="S237" s="260">
        <v>220</v>
      </c>
      <c r="T237" s="236"/>
      <c r="U237" s="113">
        <f t="shared" si="25"/>
        <v>15</v>
      </c>
    </row>
    <row r="238" spans="1:21" s="254" customFormat="1" x14ac:dyDescent="0.2">
      <c r="A238" s="186" t="s">
        <v>438</v>
      </c>
      <c r="B238" s="186" t="s">
        <v>23</v>
      </c>
      <c r="C238" s="186" t="s">
        <v>553</v>
      </c>
      <c r="D238" s="186" t="s">
        <v>554</v>
      </c>
      <c r="E238" s="66">
        <v>40</v>
      </c>
      <c r="F238" s="261"/>
      <c r="G238" s="66">
        <v>20</v>
      </c>
      <c r="H238" s="66"/>
      <c r="I238" s="210"/>
      <c r="J238" s="210"/>
      <c r="K238" s="210"/>
      <c r="L238" s="210">
        <v>20</v>
      </c>
      <c r="M238" s="210"/>
      <c r="N238" s="210"/>
      <c r="O238" s="210"/>
      <c r="P238" s="210"/>
      <c r="Q238" s="12"/>
      <c r="R238" s="259" t="s">
        <v>439</v>
      </c>
      <c r="S238" s="260">
        <v>220</v>
      </c>
      <c r="T238" s="261"/>
      <c r="U238" s="113">
        <f t="shared" si="25"/>
        <v>20</v>
      </c>
    </row>
    <row r="239" spans="1:21" s="254" customFormat="1" x14ac:dyDescent="0.2">
      <c r="A239" s="186" t="s">
        <v>438</v>
      </c>
      <c r="B239" s="186" t="s">
        <v>20</v>
      </c>
      <c r="C239" s="186" t="s">
        <v>556</v>
      </c>
      <c r="D239" s="186" t="s">
        <v>557</v>
      </c>
      <c r="E239" s="66"/>
      <c r="F239" s="261"/>
      <c r="G239" s="66">
        <v>20</v>
      </c>
      <c r="H239" s="66"/>
      <c r="I239" s="210"/>
      <c r="J239" s="210"/>
      <c r="K239" s="210"/>
      <c r="L239" s="210">
        <v>20</v>
      </c>
      <c r="M239" s="210"/>
      <c r="N239" s="210"/>
      <c r="O239" s="210"/>
      <c r="P239" s="210"/>
      <c r="Q239" s="12"/>
      <c r="R239" s="259" t="s">
        <v>439</v>
      </c>
      <c r="S239" s="260">
        <v>220</v>
      </c>
      <c r="T239" s="261"/>
      <c r="U239" s="113">
        <f t="shared" si="25"/>
        <v>20</v>
      </c>
    </row>
    <row r="240" spans="1:21" s="254" customFormat="1" x14ac:dyDescent="0.2">
      <c r="A240" s="186" t="s">
        <v>440</v>
      </c>
      <c r="B240" s="14" t="s">
        <v>10</v>
      </c>
      <c r="C240" s="14" t="s">
        <v>58</v>
      </c>
      <c r="D240" s="186" t="s">
        <v>499</v>
      </c>
      <c r="E240" s="66">
        <v>25</v>
      </c>
      <c r="F240" s="261"/>
      <c r="G240" s="66">
        <v>10</v>
      </c>
      <c r="H240" s="66"/>
      <c r="I240" s="210">
        <v>5</v>
      </c>
      <c r="J240" s="210"/>
      <c r="K240" s="210"/>
      <c r="L240" s="210">
        <v>5</v>
      </c>
      <c r="M240" s="210"/>
      <c r="N240" s="210"/>
      <c r="O240" s="210"/>
      <c r="P240" s="210"/>
      <c r="Q240" s="12"/>
      <c r="R240" s="259" t="s">
        <v>44</v>
      </c>
      <c r="S240" s="260">
        <v>221</v>
      </c>
      <c r="T240" s="261"/>
      <c r="U240" s="113">
        <f t="shared" si="25"/>
        <v>10</v>
      </c>
    </row>
    <row r="241" spans="1:24" s="254" customFormat="1" x14ac:dyDescent="0.2">
      <c r="A241" s="186" t="s">
        <v>440</v>
      </c>
      <c r="B241" s="14" t="s">
        <v>20</v>
      </c>
      <c r="C241" s="14" t="s">
        <v>500</v>
      </c>
      <c r="D241" s="186" t="s">
        <v>501</v>
      </c>
      <c r="E241" s="66"/>
      <c r="F241" s="236"/>
      <c r="G241" s="66">
        <v>10</v>
      </c>
      <c r="H241" s="66"/>
      <c r="I241" s="210"/>
      <c r="J241" s="210"/>
      <c r="K241" s="210"/>
      <c r="L241" s="210">
        <v>10</v>
      </c>
      <c r="M241" s="210"/>
      <c r="N241" s="210"/>
      <c r="O241" s="210"/>
      <c r="P241" s="210"/>
      <c r="Q241" s="12"/>
      <c r="R241" s="259" t="s">
        <v>44</v>
      </c>
      <c r="S241" s="260">
        <v>221</v>
      </c>
      <c r="T241" s="236"/>
      <c r="U241" s="113">
        <f t="shared" si="25"/>
        <v>10</v>
      </c>
    </row>
    <row r="242" spans="1:24" s="254" customFormat="1" x14ac:dyDescent="0.2">
      <c r="A242" s="186" t="s">
        <v>440</v>
      </c>
      <c r="B242" s="14" t="s">
        <v>10</v>
      </c>
      <c r="C242" s="14" t="s">
        <v>502</v>
      </c>
      <c r="D242" s="186" t="s">
        <v>503</v>
      </c>
      <c r="E242" s="66"/>
      <c r="F242" s="236"/>
      <c r="G242" s="66">
        <v>5</v>
      </c>
      <c r="H242" s="66"/>
      <c r="I242" s="210"/>
      <c r="J242" s="210"/>
      <c r="K242" s="210"/>
      <c r="L242" s="210">
        <v>5</v>
      </c>
      <c r="M242" s="210"/>
      <c r="N242" s="210"/>
      <c r="O242" s="210"/>
      <c r="P242" s="210"/>
      <c r="Q242" s="12"/>
      <c r="R242" s="259" t="s">
        <v>44</v>
      </c>
      <c r="S242" s="260">
        <v>221</v>
      </c>
      <c r="T242" s="236"/>
      <c r="U242" s="113">
        <f t="shared" si="25"/>
        <v>5</v>
      </c>
    </row>
    <row r="243" spans="1:24" s="244" customFormat="1" x14ac:dyDescent="0.2">
      <c r="A243" s="121" t="s">
        <v>441</v>
      </c>
      <c r="B243" s="121"/>
      <c r="C243" s="121"/>
      <c r="D243" s="121"/>
      <c r="E243" s="159">
        <f>SUM(E222:E242)</f>
        <v>229.76</v>
      </c>
      <c r="F243" s="50"/>
      <c r="G243" s="159">
        <f t="shared" ref="G243:P243" si="26">SUM(G222:G242)</f>
        <v>229.76</v>
      </c>
      <c r="H243" s="159">
        <f t="shared" si="26"/>
        <v>45</v>
      </c>
      <c r="I243" s="159">
        <f t="shared" si="26"/>
        <v>47</v>
      </c>
      <c r="J243" s="159">
        <f t="shared" si="26"/>
        <v>0</v>
      </c>
      <c r="K243" s="159">
        <f t="shared" si="26"/>
        <v>0</v>
      </c>
      <c r="L243" s="159">
        <f t="shared" si="26"/>
        <v>130</v>
      </c>
      <c r="M243" s="159">
        <f t="shared" si="26"/>
        <v>0</v>
      </c>
      <c r="N243" s="159">
        <f t="shared" si="26"/>
        <v>7.7599999999999989</v>
      </c>
      <c r="O243" s="159">
        <f t="shared" si="26"/>
        <v>0</v>
      </c>
      <c r="P243" s="159">
        <f t="shared" si="26"/>
        <v>0</v>
      </c>
      <c r="Q243" s="160"/>
      <c r="R243" s="149"/>
      <c r="S243" s="209"/>
      <c r="T243" s="24"/>
      <c r="U243" s="179">
        <f>SUM(U222:U242)</f>
        <v>229.76</v>
      </c>
    </row>
    <row r="244" spans="1:24" s="60" customFormat="1" ht="30.75" customHeight="1" x14ac:dyDescent="0.2">
      <c r="A244" s="39" t="s">
        <v>0</v>
      </c>
      <c r="B244" s="39" t="s">
        <v>11</v>
      </c>
      <c r="C244" s="39" t="s">
        <v>14</v>
      </c>
      <c r="D244" s="39" t="s">
        <v>13</v>
      </c>
      <c r="E244" s="156" t="s">
        <v>9</v>
      </c>
      <c r="F244" s="24"/>
      <c r="G244" s="156" t="s">
        <v>12</v>
      </c>
      <c r="H244" s="162" t="s">
        <v>5</v>
      </c>
      <c r="I244" s="40" t="s">
        <v>1</v>
      </c>
      <c r="J244" s="40" t="s">
        <v>39</v>
      </c>
      <c r="K244" s="40" t="s">
        <v>7</v>
      </c>
      <c r="L244" s="40" t="s">
        <v>4</v>
      </c>
      <c r="M244" s="40" t="s">
        <v>224</v>
      </c>
      <c r="N244" s="40" t="s">
        <v>163</v>
      </c>
      <c r="O244" s="40" t="s">
        <v>8</v>
      </c>
      <c r="P244" s="40" t="s">
        <v>124</v>
      </c>
      <c r="Q244" s="41" t="s">
        <v>95</v>
      </c>
      <c r="R244" s="143" t="s">
        <v>105</v>
      </c>
      <c r="S244" s="39" t="s">
        <v>9</v>
      </c>
      <c r="T244" s="43"/>
      <c r="U244" s="13" t="s">
        <v>103</v>
      </c>
      <c r="X244" s="61"/>
    </row>
    <row r="245" spans="1:24" s="244" customFormat="1" x14ac:dyDescent="0.2">
      <c r="A245" s="132" t="s">
        <v>442</v>
      </c>
      <c r="B245" s="209" t="s">
        <v>10</v>
      </c>
      <c r="C245" s="209" t="s">
        <v>25</v>
      </c>
      <c r="D245" s="132" t="s">
        <v>227</v>
      </c>
      <c r="E245" s="160">
        <v>10</v>
      </c>
      <c r="F245" s="24"/>
      <c r="G245" s="160">
        <v>10</v>
      </c>
      <c r="H245" s="160">
        <v>5</v>
      </c>
      <c r="I245" s="93">
        <v>5</v>
      </c>
      <c r="J245" s="93"/>
      <c r="K245" s="93"/>
      <c r="L245" s="93"/>
      <c r="M245" s="93"/>
      <c r="N245" s="93"/>
      <c r="O245" s="93"/>
      <c r="P245" s="93"/>
      <c r="Q245" s="134"/>
      <c r="R245" s="149" t="s">
        <v>120</v>
      </c>
      <c r="S245" s="135">
        <v>222</v>
      </c>
      <c r="T245" s="43"/>
      <c r="U245" s="29">
        <f>SUM(H245:P245)</f>
        <v>10</v>
      </c>
    </row>
    <row r="246" spans="1:24" s="254" customFormat="1" x14ac:dyDescent="0.2">
      <c r="A246" s="186" t="s">
        <v>443</v>
      </c>
      <c r="B246" s="14" t="s">
        <v>10</v>
      </c>
      <c r="C246" s="14" t="s">
        <v>502</v>
      </c>
      <c r="D246" s="186" t="s">
        <v>503</v>
      </c>
      <c r="E246" s="66">
        <v>5</v>
      </c>
      <c r="F246" s="261"/>
      <c r="G246" s="66">
        <v>5</v>
      </c>
      <c r="H246" s="66"/>
      <c r="I246" s="210">
        <v>5</v>
      </c>
      <c r="J246" s="210"/>
      <c r="K246" s="210"/>
      <c r="L246" s="210"/>
      <c r="M246" s="210"/>
      <c r="N246" s="210"/>
      <c r="O246" s="210"/>
      <c r="P246" s="210"/>
      <c r="Q246" s="12"/>
      <c r="R246" s="259" t="s">
        <v>44</v>
      </c>
      <c r="S246" s="260">
        <v>222</v>
      </c>
      <c r="T246" s="191"/>
      <c r="U246" s="113">
        <f>SUM(H246:P246)</f>
        <v>5</v>
      </c>
    </row>
    <row r="247" spans="1:24" s="244" customFormat="1" x14ac:dyDescent="0.2">
      <c r="A247" s="132" t="s">
        <v>444</v>
      </c>
      <c r="B247" s="209" t="s">
        <v>20</v>
      </c>
      <c r="C247" s="209" t="s">
        <v>64</v>
      </c>
      <c r="D247" s="132" t="s">
        <v>242</v>
      </c>
      <c r="E247" s="160">
        <v>20</v>
      </c>
      <c r="F247" s="24"/>
      <c r="G247" s="160">
        <v>20</v>
      </c>
      <c r="H247" s="160">
        <v>5</v>
      </c>
      <c r="I247" s="93"/>
      <c r="J247" s="93"/>
      <c r="K247" s="93"/>
      <c r="L247" s="93">
        <v>15</v>
      </c>
      <c r="M247" s="93"/>
      <c r="N247" s="93"/>
      <c r="O247" s="93"/>
      <c r="P247" s="93"/>
      <c r="Q247" s="134"/>
      <c r="R247" s="149" t="s">
        <v>101</v>
      </c>
      <c r="S247" s="135">
        <v>222</v>
      </c>
      <c r="T247" s="43"/>
      <c r="U247" s="29">
        <f>SUM(H247:P247)</f>
        <v>20</v>
      </c>
    </row>
    <row r="248" spans="1:24" s="244" customFormat="1" x14ac:dyDescent="0.2">
      <c r="A248" s="132" t="s">
        <v>445</v>
      </c>
      <c r="B248" s="209" t="s">
        <v>10</v>
      </c>
      <c r="C248" s="132" t="s">
        <v>504</v>
      </c>
      <c r="D248" s="132" t="s">
        <v>192</v>
      </c>
      <c r="E248" s="160">
        <v>10</v>
      </c>
      <c r="F248" s="24"/>
      <c r="G248" s="160">
        <v>10</v>
      </c>
      <c r="H248" s="160">
        <v>5</v>
      </c>
      <c r="I248" s="93">
        <v>5</v>
      </c>
      <c r="J248" s="93"/>
      <c r="K248" s="93"/>
      <c r="L248" s="93"/>
      <c r="M248" s="93"/>
      <c r="N248" s="93"/>
      <c r="O248" s="93"/>
      <c r="P248" s="93"/>
      <c r="Q248" s="134">
        <v>1</v>
      </c>
      <c r="R248" s="149"/>
      <c r="S248" s="135">
        <v>222</v>
      </c>
      <c r="T248" s="43"/>
      <c r="U248" s="29">
        <f>SUM(H248:P248)</f>
        <v>10</v>
      </c>
    </row>
    <row r="249" spans="1:24" s="244" customFormat="1" x14ac:dyDescent="0.2">
      <c r="A249" s="132" t="s">
        <v>446</v>
      </c>
      <c r="B249" s="209" t="s">
        <v>23</v>
      </c>
      <c r="C249" s="132" t="s">
        <v>84</v>
      </c>
      <c r="D249" s="132" t="s">
        <v>19</v>
      </c>
      <c r="E249" s="160">
        <v>5</v>
      </c>
      <c r="F249" s="24"/>
      <c r="G249" s="160">
        <v>5</v>
      </c>
      <c r="H249" s="160">
        <v>5</v>
      </c>
      <c r="I249" s="93"/>
      <c r="J249" s="93"/>
      <c r="K249" s="93"/>
      <c r="L249" s="93"/>
      <c r="M249" s="93"/>
      <c r="N249" s="93"/>
      <c r="O249" s="93"/>
      <c r="P249" s="93"/>
      <c r="Q249" s="134">
        <v>1</v>
      </c>
      <c r="R249" s="149"/>
      <c r="S249" s="135">
        <v>222</v>
      </c>
      <c r="T249" s="43"/>
      <c r="U249" s="29">
        <f>SUM(H249:P249)</f>
        <v>5</v>
      </c>
    </row>
    <row r="250" spans="1:24" s="244" customFormat="1" x14ac:dyDescent="0.2">
      <c r="A250" s="121" t="s">
        <v>447</v>
      </c>
      <c r="B250" s="121"/>
      <c r="C250" s="121"/>
      <c r="D250" s="121"/>
      <c r="E250" s="159">
        <f>SUM(E245:E249)</f>
        <v>50</v>
      </c>
      <c r="F250" s="50"/>
      <c r="G250" s="159">
        <f t="shared" ref="G250:P250" si="27">SUM(G245:G249)</f>
        <v>50</v>
      </c>
      <c r="H250" s="159">
        <f t="shared" si="27"/>
        <v>20</v>
      </c>
      <c r="I250" s="159">
        <f t="shared" si="27"/>
        <v>15</v>
      </c>
      <c r="J250" s="159">
        <f t="shared" si="27"/>
        <v>0</v>
      </c>
      <c r="K250" s="159">
        <f t="shared" si="27"/>
        <v>0</v>
      </c>
      <c r="L250" s="159">
        <f t="shared" si="27"/>
        <v>15</v>
      </c>
      <c r="M250" s="159">
        <f t="shared" si="27"/>
        <v>0</v>
      </c>
      <c r="N250" s="159">
        <f t="shared" si="27"/>
        <v>0</v>
      </c>
      <c r="O250" s="159">
        <f t="shared" si="27"/>
        <v>0</v>
      </c>
      <c r="P250" s="159">
        <f t="shared" si="27"/>
        <v>0</v>
      </c>
      <c r="Q250" s="114"/>
      <c r="R250" s="166"/>
      <c r="S250" s="27"/>
      <c r="T250" s="43"/>
      <c r="U250" s="179">
        <f>SUM(U245:U249)</f>
        <v>50</v>
      </c>
    </row>
    <row r="251" spans="1:24" s="244" customFormat="1" x14ac:dyDescent="0.2">
      <c r="A251" s="127" t="s">
        <v>555</v>
      </c>
      <c r="B251" s="27"/>
      <c r="C251" s="27"/>
      <c r="D251" s="27"/>
      <c r="E251" s="157">
        <f>SUM(E97+E114+E128+E136+E147+E154+E161+E166+E193+E214+E220+E243+E250)</f>
        <v>2724.8599999999997</v>
      </c>
      <c r="F251" s="50"/>
      <c r="G251" s="157">
        <f t="shared" ref="G251:P251" si="28">SUM(G97+G114+G128+G136+G147+G154+G161+G166+G193+G214+G220+G243+G250)</f>
        <v>2724.8599999999997</v>
      </c>
      <c r="H251" s="157">
        <f t="shared" si="28"/>
        <v>925</v>
      </c>
      <c r="I251" s="157">
        <f t="shared" si="28"/>
        <v>1171</v>
      </c>
      <c r="J251" s="157">
        <f t="shared" si="28"/>
        <v>0</v>
      </c>
      <c r="K251" s="157">
        <f t="shared" si="28"/>
        <v>0</v>
      </c>
      <c r="L251" s="157">
        <f t="shared" si="28"/>
        <v>290</v>
      </c>
      <c r="M251" s="157">
        <f t="shared" si="28"/>
        <v>47.4</v>
      </c>
      <c r="N251" s="157">
        <f t="shared" si="28"/>
        <v>11.709999999999999</v>
      </c>
      <c r="O251" s="157">
        <f t="shared" si="28"/>
        <v>279.75</v>
      </c>
      <c r="P251" s="157">
        <f t="shared" si="28"/>
        <v>0</v>
      </c>
      <c r="Q251" s="134"/>
      <c r="R251" s="149"/>
      <c r="S251" s="209"/>
      <c r="T251" s="50"/>
      <c r="U251" s="157">
        <f>SUM(U97+U114+U128+U136+U147+U154+U161+U166+U193+U214+U220+U243+U250)</f>
        <v>2724.8599999999997</v>
      </c>
    </row>
    <row r="252" spans="1:24" s="244" customFormat="1" x14ac:dyDescent="0.2">
      <c r="E252" s="262"/>
      <c r="G252" s="262"/>
      <c r="H252" s="262"/>
      <c r="I252" s="255"/>
      <c r="J252" s="255"/>
      <c r="K252" s="255"/>
      <c r="L252" s="255"/>
      <c r="M252" s="255"/>
      <c r="N252" s="255"/>
      <c r="O252" s="255"/>
      <c r="P252" s="255"/>
      <c r="Q252" s="263"/>
      <c r="R252" s="151"/>
    </row>
    <row r="253" spans="1:24" s="244" customFormat="1" x14ac:dyDescent="0.2">
      <c r="E253" s="262"/>
      <c r="G253" s="262"/>
      <c r="H253" s="262"/>
      <c r="I253" s="255"/>
      <c r="J253" s="255"/>
      <c r="K253" s="255"/>
      <c r="L253" s="255"/>
      <c r="M253" s="255"/>
      <c r="N253" s="255"/>
      <c r="O253" s="255"/>
      <c r="P253" s="255"/>
      <c r="Q253" s="263"/>
      <c r="R253" s="151"/>
    </row>
    <row r="254" spans="1:24" s="3" customFormat="1" x14ac:dyDescent="0.2">
      <c r="A254" t="s">
        <v>165</v>
      </c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267"/>
      <c r="R254" s="268"/>
      <c r="S254" s="47"/>
      <c r="T254" s="269"/>
    </row>
    <row r="255" spans="1:24" customFormat="1" ht="15" customHeight="1" x14ac:dyDescent="0.2">
      <c r="A255" s="3" t="s">
        <v>166</v>
      </c>
      <c r="Q255" s="47"/>
      <c r="R255" s="268"/>
      <c r="S255" s="47"/>
      <c r="T255" s="46"/>
      <c r="U255" s="47"/>
    </row>
    <row r="256" spans="1:24" s="3" customFormat="1" x14ac:dyDescent="0.2">
      <c r="A256" t="s">
        <v>106</v>
      </c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47"/>
      <c r="R256" s="268"/>
      <c r="S256" s="47"/>
      <c r="T256" s="270"/>
    </row>
    <row r="257" spans="1:20" customFormat="1" x14ac:dyDescent="0.2">
      <c r="A257" s="3" t="s">
        <v>166</v>
      </c>
      <c r="B257" s="107"/>
      <c r="N257" t="s">
        <v>115</v>
      </c>
      <c r="Q257" s="47"/>
      <c r="R257" s="268"/>
      <c r="S257" s="47"/>
      <c r="T257" s="47"/>
    </row>
    <row r="258" spans="1:20" customFormat="1" x14ac:dyDescent="0.2">
      <c r="A258" t="s">
        <v>167</v>
      </c>
      <c r="B258" s="107"/>
      <c r="R258" s="106"/>
    </row>
    <row r="259" spans="1:20" customFormat="1" x14ac:dyDescent="0.2">
      <c r="A259" s="3" t="s">
        <v>166</v>
      </c>
      <c r="B259" s="107"/>
      <c r="R259" s="106"/>
    </row>
    <row r="260" spans="1:20" s="244" customFormat="1" x14ac:dyDescent="0.2">
      <c r="E260" s="262"/>
      <c r="G260" s="262"/>
      <c r="H260" s="262"/>
      <c r="I260" s="255"/>
      <c r="J260" s="255"/>
      <c r="K260" s="255"/>
      <c r="L260" s="255"/>
      <c r="M260" s="255"/>
      <c r="N260" s="263"/>
      <c r="O260" s="151"/>
    </row>
    <row r="261" spans="1:20" s="244" customFormat="1" x14ac:dyDescent="0.2">
      <c r="E261" s="262"/>
      <c r="G261" s="262"/>
      <c r="H261" s="262"/>
      <c r="I261" s="255"/>
      <c r="J261" s="255"/>
      <c r="K261" s="255"/>
      <c r="L261" s="255"/>
      <c r="M261" s="255"/>
      <c r="N261" s="263"/>
      <c r="O261" s="151"/>
    </row>
    <row r="262" spans="1:20" s="244" customFormat="1" x14ac:dyDescent="0.2">
      <c r="E262" s="262"/>
      <c r="G262" s="262"/>
      <c r="H262" s="262"/>
      <c r="I262" s="255"/>
      <c r="J262" s="255"/>
      <c r="K262" s="255"/>
      <c r="L262" s="255"/>
      <c r="M262" s="255"/>
      <c r="N262" s="255"/>
      <c r="O262" s="255"/>
      <c r="P262" s="255"/>
      <c r="Q262" s="263"/>
      <c r="R262" s="151"/>
    </row>
    <row r="263" spans="1:20" s="244" customFormat="1" x14ac:dyDescent="0.2">
      <c r="E263" s="262"/>
      <c r="G263" s="262"/>
      <c r="H263" s="262"/>
      <c r="I263" s="255"/>
      <c r="J263" s="255"/>
      <c r="K263" s="255"/>
      <c r="L263" s="255"/>
      <c r="M263" s="255"/>
      <c r="N263" s="255"/>
      <c r="O263" s="255"/>
      <c r="P263" s="255"/>
      <c r="Q263" s="263"/>
      <c r="R263" s="151"/>
    </row>
    <row r="264" spans="1:20" s="244" customFormat="1" x14ac:dyDescent="0.2">
      <c r="E264" s="262"/>
      <c r="G264" s="262"/>
      <c r="H264" s="262"/>
      <c r="I264" s="255"/>
      <c r="J264" s="255"/>
      <c r="K264" s="255"/>
      <c r="L264" s="255"/>
      <c r="M264" s="255"/>
      <c r="N264" s="255"/>
      <c r="O264" s="255"/>
      <c r="P264" s="255"/>
      <c r="Q264" s="263"/>
      <c r="R264" s="151"/>
    </row>
    <row r="265" spans="1:20" s="244" customFormat="1" x14ac:dyDescent="0.2">
      <c r="E265" s="262"/>
      <c r="G265" s="262"/>
      <c r="H265" s="262"/>
      <c r="I265" s="255"/>
      <c r="J265" s="255"/>
      <c r="K265" s="255"/>
      <c r="L265" s="255"/>
      <c r="M265" s="255"/>
      <c r="N265" s="255"/>
      <c r="O265" s="255"/>
      <c r="P265" s="255"/>
      <c r="Q265" s="263"/>
      <c r="R265" s="151"/>
    </row>
    <row r="266" spans="1:20" s="244" customFormat="1" x14ac:dyDescent="0.2"/>
    <row r="267" spans="1:20" s="244" customFormat="1" x14ac:dyDescent="0.2"/>
    <row r="268" spans="1:20" s="244" customFormat="1" x14ac:dyDescent="0.2"/>
    <row r="269" spans="1:20" s="244" customFormat="1" x14ac:dyDescent="0.2"/>
    <row r="270" spans="1:20" s="244" customFormat="1" x14ac:dyDescent="0.2"/>
    <row r="271" spans="1:20" s="244" customFormat="1" x14ac:dyDescent="0.2"/>
    <row r="272" spans="1:20" s="244" customFormat="1" x14ac:dyDescent="0.2"/>
    <row r="273" s="244" customFormat="1" x14ac:dyDescent="0.2"/>
    <row r="274" s="244" customFormat="1" x14ac:dyDescent="0.2"/>
    <row r="275" s="244" customFormat="1" x14ac:dyDescent="0.2"/>
    <row r="276" s="244" customFormat="1" x14ac:dyDescent="0.2"/>
    <row r="277" s="244" customFormat="1" x14ac:dyDescent="0.2"/>
    <row r="278" s="244" customFormat="1" x14ac:dyDescent="0.2"/>
    <row r="279" s="244" customFormat="1" x14ac:dyDescent="0.2"/>
    <row r="280" s="244" customFormat="1" x14ac:dyDescent="0.2"/>
    <row r="281" s="244" customFormat="1" x14ac:dyDescent="0.2"/>
    <row r="282" s="244" customFormat="1" x14ac:dyDescent="0.2"/>
    <row r="283" s="244" customFormat="1" x14ac:dyDescent="0.2"/>
    <row r="284" s="244" customFormat="1" x14ac:dyDescent="0.2"/>
    <row r="285" s="244" customFormat="1" x14ac:dyDescent="0.2"/>
    <row r="286" s="244" customFormat="1" x14ac:dyDescent="0.2"/>
    <row r="287" s="244" customFormat="1" x14ac:dyDescent="0.2"/>
    <row r="288" s="244" customFormat="1" x14ac:dyDescent="0.2"/>
    <row r="289" s="244" customFormat="1" x14ac:dyDescent="0.2"/>
    <row r="290" s="244" customFormat="1" x14ac:dyDescent="0.2"/>
    <row r="291" s="244" customFormat="1" x14ac:dyDescent="0.2"/>
    <row r="292" s="244" customFormat="1" x14ac:dyDescent="0.2"/>
    <row r="293" s="244" customFormat="1" x14ac:dyDescent="0.2"/>
    <row r="294" s="244" customFormat="1" x14ac:dyDescent="0.2"/>
    <row r="295" s="244" customFormat="1" x14ac:dyDescent="0.2"/>
    <row r="296" s="244" customFormat="1" x14ac:dyDescent="0.2"/>
    <row r="297" s="244" customFormat="1" x14ac:dyDescent="0.2"/>
    <row r="298" s="244" customFormat="1" x14ac:dyDescent="0.2"/>
    <row r="299" s="244" customFormat="1" x14ac:dyDescent="0.2"/>
    <row r="300" s="244" customFormat="1" x14ac:dyDescent="0.2"/>
    <row r="301" s="244" customFormat="1" x14ac:dyDescent="0.2"/>
    <row r="302" s="244" customFormat="1" x14ac:dyDescent="0.2"/>
    <row r="303" s="244" customFormat="1" x14ac:dyDescent="0.2"/>
    <row r="304" s="244" customFormat="1" x14ac:dyDescent="0.2"/>
    <row r="305" s="244" customFormat="1" x14ac:dyDescent="0.2"/>
    <row r="306" s="244" customFormat="1" x14ac:dyDescent="0.2"/>
    <row r="307" s="244" customFormat="1" x14ac:dyDescent="0.2"/>
    <row r="308" s="244" customFormat="1" x14ac:dyDescent="0.2"/>
    <row r="309" s="244" customFormat="1" x14ac:dyDescent="0.2"/>
    <row r="310" s="244" customFormat="1" x14ac:dyDescent="0.2"/>
    <row r="311" s="244" customFormat="1" ht="14.25" customHeight="1" x14ac:dyDescent="0.2"/>
    <row r="312" s="244" customFormat="1" x14ac:dyDescent="0.2"/>
    <row r="313" s="244" customFormat="1" x14ac:dyDescent="0.2"/>
    <row r="314" s="244" customFormat="1" x14ac:dyDescent="0.2"/>
    <row r="315" s="244" customFormat="1" x14ac:dyDescent="0.2"/>
    <row r="316" s="244" customFormat="1" x14ac:dyDescent="0.2"/>
    <row r="317" s="244" customFormat="1" x14ac:dyDescent="0.2"/>
    <row r="318" s="244" customFormat="1" x14ac:dyDescent="0.2"/>
    <row r="319" s="244" customFormat="1" x14ac:dyDescent="0.2"/>
    <row r="320" s="244" customFormat="1" x14ac:dyDescent="0.2"/>
    <row r="321" s="244" customFormat="1" x14ac:dyDescent="0.2"/>
    <row r="322" s="244" customFormat="1" x14ac:dyDescent="0.2"/>
    <row r="323" s="244" customFormat="1" x14ac:dyDescent="0.2"/>
    <row r="324" s="244" customFormat="1" x14ac:dyDescent="0.2"/>
    <row r="325" s="244" customFormat="1" x14ac:dyDescent="0.2"/>
    <row r="326" s="244" customFormat="1" x14ac:dyDescent="0.2"/>
    <row r="327" s="244" customFormat="1" x14ac:dyDescent="0.2"/>
    <row r="328" s="244" customFormat="1" x14ac:dyDescent="0.2"/>
    <row r="329" s="244" customFormat="1" x14ac:dyDescent="0.2"/>
    <row r="330" s="244" customFormat="1" x14ac:dyDescent="0.2"/>
    <row r="331" s="244" customFormat="1" x14ac:dyDescent="0.2"/>
    <row r="332" s="244" customFormat="1" x14ac:dyDescent="0.2"/>
    <row r="333" s="244" customFormat="1" x14ac:dyDescent="0.2"/>
    <row r="334" s="244" customFormat="1" x14ac:dyDescent="0.2"/>
    <row r="335" s="244" customFormat="1" x14ac:dyDescent="0.2"/>
    <row r="336" s="244" customFormat="1" x14ac:dyDescent="0.2"/>
    <row r="337" s="244" customFormat="1" x14ac:dyDescent="0.2"/>
    <row r="338" s="244" customFormat="1" x14ac:dyDescent="0.2"/>
    <row r="339" s="244" customFormat="1" x14ac:dyDescent="0.2"/>
    <row r="340" s="244" customFormat="1" x14ac:dyDescent="0.2"/>
    <row r="341" s="244" customFormat="1" x14ac:dyDescent="0.2"/>
    <row r="342" s="244" customFormat="1" x14ac:dyDescent="0.2"/>
    <row r="343" s="244" customFormat="1" x14ac:dyDescent="0.2"/>
    <row r="344" s="244" customFormat="1" x14ac:dyDescent="0.2"/>
    <row r="345" s="244" customFormat="1" x14ac:dyDescent="0.2"/>
    <row r="346" s="244" customFormat="1" x14ac:dyDescent="0.2"/>
    <row r="347" s="244" customFormat="1" x14ac:dyDescent="0.2"/>
    <row r="348" s="244" customFormat="1" x14ac:dyDescent="0.2"/>
    <row r="349" s="244" customFormat="1" x14ac:dyDescent="0.2"/>
    <row r="350" s="244" customFormat="1" x14ac:dyDescent="0.2"/>
    <row r="351" s="244" customFormat="1" x14ac:dyDescent="0.2"/>
    <row r="352" s="244" customFormat="1" x14ac:dyDescent="0.2"/>
    <row r="353" s="244" customFormat="1" x14ac:dyDescent="0.2"/>
    <row r="354" s="244" customFormat="1" x14ac:dyDescent="0.2"/>
    <row r="355" s="244" customFormat="1" x14ac:dyDescent="0.2"/>
    <row r="356" s="244" customFormat="1" x14ac:dyDescent="0.2"/>
    <row r="357" s="244" customFormat="1" x14ac:dyDescent="0.2"/>
    <row r="358" s="244" customFormat="1" x14ac:dyDescent="0.2"/>
    <row r="359" s="244" customFormat="1" x14ac:dyDescent="0.2"/>
    <row r="360" s="244" customFormat="1" x14ac:dyDescent="0.2"/>
    <row r="361" s="244" customFormat="1" x14ac:dyDescent="0.2"/>
    <row r="362" s="244" customFormat="1" x14ac:dyDescent="0.2"/>
    <row r="363" s="244" customFormat="1" x14ac:dyDescent="0.2"/>
    <row r="364" s="244" customFormat="1" x14ac:dyDescent="0.2"/>
    <row r="365" s="244" customFormat="1" x14ac:dyDescent="0.2"/>
    <row r="366" s="244" customFormat="1" x14ac:dyDescent="0.2"/>
    <row r="367" s="244" customFormat="1" x14ac:dyDescent="0.2"/>
    <row r="368" s="244" customFormat="1" x14ac:dyDescent="0.2"/>
    <row r="369" s="244" customFormat="1" x14ac:dyDescent="0.2"/>
    <row r="370" s="244" customFormat="1" x14ac:dyDescent="0.2"/>
    <row r="371" s="244" customFormat="1" x14ac:dyDescent="0.2"/>
    <row r="372" s="244" customFormat="1" x14ac:dyDescent="0.2"/>
    <row r="373" s="244" customFormat="1" x14ac:dyDescent="0.2"/>
    <row r="374" s="244" customFormat="1" x14ac:dyDescent="0.2"/>
    <row r="375" s="244" customFormat="1" x14ac:dyDescent="0.2"/>
    <row r="376" s="244" customFormat="1" x14ac:dyDescent="0.2"/>
    <row r="377" s="244" customFormat="1" x14ac:dyDescent="0.2"/>
    <row r="378" s="244" customFormat="1" x14ac:dyDescent="0.2"/>
    <row r="379" s="244" customFormat="1" x14ac:dyDescent="0.2"/>
    <row r="380" s="244" customFormat="1" x14ac:dyDescent="0.2"/>
    <row r="381" s="244" customFormat="1" x14ac:dyDescent="0.2"/>
    <row r="382" s="244" customFormat="1" x14ac:dyDescent="0.2"/>
    <row r="383" s="244" customFormat="1" x14ac:dyDescent="0.2"/>
    <row r="384" s="244" customFormat="1" x14ac:dyDescent="0.2"/>
    <row r="385" s="244" customFormat="1" x14ac:dyDescent="0.2"/>
    <row r="386" s="244" customFormat="1" x14ac:dyDescent="0.2"/>
    <row r="387" s="244" customFormat="1" x14ac:dyDescent="0.2"/>
    <row r="388" s="244" customFormat="1" x14ac:dyDescent="0.2"/>
    <row r="389" s="244" customFormat="1" x14ac:dyDescent="0.2"/>
    <row r="390" s="244" customFormat="1" x14ac:dyDescent="0.2"/>
    <row r="391" s="244" customFormat="1" x14ac:dyDescent="0.2"/>
    <row r="392" s="244" customFormat="1" x14ac:dyDescent="0.2"/>
    <row r="393" s="244" customFormat="1" x14ac:dyDescent="0.2"/>
    <row r="394" s="244" customFormat="1" x14ac:dyDescent="0.2"/>
    <row r="395" s="244" customFormat="1" x14ac:dyDescent="0.2"/>
    <row r="396" s="244" customFormat="1" x14ac:dyDescent="0.2"/>
    <row r="397" s="244" customFormat="1" x14ac:dyDescent="0.2"/>
    <row r="398" s="244" customFormat="1" x14ac:dyDescent="0.2"/>
    <row r="399" s="244" customFormat="1" x14ac:dyDescent="0.2"/>
    <row r="400" s="244" customFormat="1" x14ac:dyDescent="0.2"/>
    <row r="401" s="244" customFormat="1" x14ac:dyDescent="0.2"/>
    <row r="402" s="244" customFormat="1" x14ac:dyDescent="0.2"/>
    <row r="403" s="244" customFormat="1" x14ac:dyDescent="0.2"/>
    <row r="404" s="244" customFormat="1" x14ac:dyDescent="0.2"/>
    <row r="405" s="244" customFormat="1" x14ac:dyDescent="0.2"/>
    <row r="406" s="244" customFormat="1" x14ac:dyDescent="0.2"/>
    <row r="407" s="244" customFormat="1" x14ac:dyDescent="0.2"/>
    <row r="408" s="244" customFormat="1" x14ac:dyDescent="0.2"/>
    <row r="409" s="244" customFormat="1" x14ac:dyDescent="0.2"/>
    <row r="410" s="244" customFormat="1" x14ac:dyDescent="0.2"/>
    <row r="411" s="244" customFormat="1" x14ac:dyDescent="0.2"/>
    <row r="412" s="244" customFormat="1" x14ac:dyDescent="0.2"/>
    <row r="413" s="244" customFormat="1" x14ac:dyDescent="0.2"/>
    <row r="414" s="244" customFormat="1" x14ac:dyDescent="0.2"/>
    <row r="415" s="244" customFormat="1" x14ac:dyDescent="0.2"/>
    <row r="416" s="244" customFormat="1" x14ac:dyDescent="0.2"/>
    <row r="417" s="244" customFormat="1" x14ac:dyDescent="0.2"/>
    <row r="418" s="244" customFormat="1" x14ac:dyDescent="0.2"/>
    <row r="419" s="244" customFormat="1" x14ac:dyDescent="0.2"/>
    <row r="420" s="244" customFormat="1" x14ac:dyDescent="0.2"/>
    <row r="421" s="244" customFormat="1" x14ac:dyDescent="0.2"/>
    <row r="422" s="244" customFormat="1" x14ac:dyDescent="0.2"/>
    <row r="423" s="244" customFormat="1" x14ac:dyDescent="0.2"/>
    <row r="424" s="244" customFormat="1" x14ac:dyDescent="0.2"/>
    <row r="425" s="244" customFormat="1" x14ac:dyDescent="0.2"/>
    <row r="426" s="244" customFormat="1" x14ac:dyDescent="0.2"/>
    <row r="427" s="244" customFormat="1" x14ac:dyDescent="0.2"/>
    <row r="428" s="244" customFormat="1" x14ac:dyDescent="0.2"/>
    <row r="429" s="244" customFormat="1" x14ac:dyDescent="0.2"/>
    <row r="430" s="244" customFormat="1" x14ac:dyDescent="0.2"/>
    <row r="431" s="244" customFormat="1" x14ac:dyDescent="0.2"/>
    <row r="432" s="244" customFormat="1" x14ac:dyDescent="0.2"/>
    <row r="433" s="244" customFormat="1" x14ac:dyDescent="0.2"/>
    <row r="434" s="244" customFormat="1" x14ac:dyDescent="0.2"/>
    <row r="435" s="244" customFormat="1" x14ac:dyDescent="0.2"/>
    <row r="436" s="244" customFormat="1" x14ac:dyDescent="0.2"/>
    <row r="437" s="244" customFormat="1" x14ac:dyDescent="0.2"/>
    <row r="438" s="244" customFormat="1" x14ac:dyDescent="0.2"/>
    <row r="439" s="244" customFormat="1" x14ac:dyDescent="0.2"/>
    <row r="440" s="244" customFormat="1" x14ac:dyDescent="0.2"/>
    <row r="441" s="244" customFormat="1" x14ac:dyDescent="0.2"/>
    <row r="442" s="244" customFormat="1" x14ac:dyDescent="0.2"/>
    <row r="443" s="244" customFormat="1" x14ac:dyDescent="0.2"/>
    <row r="444" s="244" customFormat="1" x14ac:dyDescent="0.2"/>
    <row r="445" s="244" customFormat="1" x14ac:dyDescent="0.2"/>
    <row r="446" s="244" customFormat="1" x14ac:dyDescent="0.2"/>
    <row r="447" s="244" customFormat="1" x14ac:dyDescent="0.2"/>
    <row r="448" s="244" customFormat="1" x14ac:dyDescent="0.2"/>
    <row r="449" s="244" customFormat="1" x14ac:dyDescent="0.2"/>
    <row r="450" s="244" customFormat="1" x14ac:dyDescent="0.2"/>
    <row r="451" s="244" customFormat="1" x14ac:dyDescent="0.2"/>
    <row r="452" s="244" customFormat="1" x14ac:dyDescent="0.2"/>
    <row r="453" s="244" customFormat="1" x14ac:dyDescent="0.2"/>
    <row r="454" s="244" customFormat="1" x14ac:dyDescent="0.2"/>
    <row r="455" s="244" customFormat="1" x14ac:dyDescent="0.2"/>
    <row r="456" s="244" customFormat="1" x14ac:dyDescent="0.2"/>
    <row r="457" s="244" customFormat="1" x14ac:dyDescent="0.2"/>
    <row r="458" s="244" customFormat="1" x14ac:dyDescent="0.2"/>
    <row r="459" s="244" customFormat="1" x14ac:dyDescent="0.2"/>
    <row r="460" s="244" customFormat="1" x14ac:dyDescent="0.2"/>
    <row r="461" s="244" customFormat="1" x14ac:dyDescent="0.2"/>
    <row r="462" s="244" customFormat="1" x14ac:dyDescent="0.2"/>
    <row r="463" s="244" customFormat="1" x14ac:dyDescent="0.2"/>
    <row r="464" s="244" customFormat="1" x14ac:dyDescent="0.2"/>
    <row r="465" s="244" customFormat="1" x14ac:dyDescent="0.2"/>
    <row r="466" s="244" customFormat="1" x14ac:dyDescent="0.2"/>
    <row r="467" s="244" customFormat="1" x14ac:dyDescent="0.2"/>
    <row r="468" s="244" customFormat="1" x14ac:dyDescent="0.2"/>
    <row r="469" s="244" customFormat="1" x14ac:dyDescent="0.2"/>
    <row r="470" s="244" customFormat="1" x14ac:dyDescent="0.2"/>
    <row r="471" s="244" customFormat="1" x14ac:dyDescent="0.2"/>
    <row r="472" s="244" customFormat="1" x14ac:dyDescent="0.2"/>
    <row r="473" s="244" customFormat="1" x14ac:dyDescent="0.2"/>
    <row r="474" s="244" customFormat="1" x14ac:dyDescent="0.2"/>
    <row r="475" s="244" customFormat="1" x14ac:dyDescent="0.2"/>
    <row r="476" s="244" customFormat="1" x14ac:dyDescent="0.2"/>
    <row r="477" s="244" customFormat="1" x14ac:dyDescent="0.2"/>
    <row r="478" s="244" customFormat="1" x14ac:dyDescent="0.2"/>
    <row r="479" s="244" customFormat="1" x14ac:dyDescent="0.2"/>
    <row r="480" s="244" customFormat="1" x14ac:dyDescent="0.2"/>
    <row r="481" s="244" customFormat="1" x14ac:dyDescent="0.2"/>
    <row r="482" s="244" customFormat="1" x14ac:dyDescent="0.2"/>
    <row r="483" s="244" customFormat="1" x14ac:dyDescent="0.2"/>
    <row r="484" s="244" customFormat="1" x14ac:dyDescent="0.2"/>
    <row r="485" s="244" customFormat="1" x14ac:dyDescent="0.2"/>
    <row r="486" s="244" customFormat="1" x14ac:dyDescent="0.2"/>
    <row r="487" s="244" customFormat="1" x14ac:dyDescent="0.2"/>
    <row r="488" s="244" customFormat="1" x14ac:dyDescent="0.2"/>
    <row r="489" s="244" customFormat="1" x14ac:dyDescent="0.2"/>
    <row r="490" s="244" customFormat="1" x14ac:dyDescent="0.2"/>
    <row r="491" s="244" customFormat="1" x14ac:dyDescent="0.2"/>
    <row r="492" s="244" customFormat="1" x14ac:dyDescent="0.2"/>
    <row r="493" s="244" customFormat="1" x14ac:dyDescent="0.2"/>
    <row r="494" s="244" customFormat="1" x14ac:dyDescent="0.2"/>
    <row r="495" s="244" customFormat="1" x14ac:dyDescent="0.2"/>
    <row r="496" s="244" customFormat="1" x14ac:dyDescent="0.2"/>
    <row r="497" s="244" customFormat="1" x14ac:dyDescent="0.2"/>
    <row r="498" s="244" customFormat="1" x14ac:dyDescent="0.2"/>
    <row r="499" s="244" customFormat="1" x14ac:dyDescent="0.2"/>
    <row r="500" s="244" customFormat="1" x14ac:dyDescent="0.2"/>
    <row r="501" s="244" customFormat="1" x14ac:dyDescent="0.2"/>
    <row r="502" s="244" customFormat="1" x14ac:dyDescent="0.2"/>
    <row r="503" s="244" customFormat="1" x14ac:dyDescent="0.2"/>
    <row r="504" s="244" customFormat="1" x14ac:dyDescent="0.2"/>
    <row r="505" s="244" customFormat="1" x14ac:dyDescent="0.2"/>
    <row r="506" s="244" customFormat="1" x14ac:dyDescent="0.2"/>
    <row r="507" s="244" customFormat="1" x14ac:dyDescent="0.2"/>
    <row r="508" s="244" customFormat="1" x14ac:dyDescent="0.2"/>
    <row r="509" s="244" customFormat="1" x14ac:dyDescent="0.2"/>
    <row r="510" s="244" customFormat="1" x14ac:dyDescent="0.2"/>
    <row r="511" s="244" customFormat="1" x14ac:dyDescent="0.2"/>
    <row r="512" s="244" customFormat="1" x14ac:dyDescent="0.2"/>
    <row r="513" s="244" customFormat="1" x14ac:dyDescent="0.2"/>
    <row r="514" s="244" customFormat="1" x14ac:dyDescent="0.2"/>
    <row r="515" s="244" customFormat="1" x14ac:dyDescent="0.2"/>
    <row r="516" s="244" customFormat="1" x14ac:dyDescent="0.2"/>
    <row r="517" s="244" customFormat="1" x14ac:dyDescent="0.2"/>
    <row r="518" s="244" customFormat="1" x14ac:dyDescent="0.2"/>
    <row r="519" s="244" customFormat="1" x14ac:dyDescent="0.2"/>
    <row r="520" s="244" customFormat="1" x14ac:dyDescent="0.2"/>
    <row r="521" s="244" customFormat="1" x14ac:dyDescent="0.2"/>
    <row r="522" s="244" customFormat="1" x14ac:dyDescent="0.2"/>
    <row r="523" s="244" customFormat="1" x14ac:dyDescent="0.2"/>
    <row r="524" s="244" customFormat="1" x14ac:dyDescent="0.2"/>
    <row r="525" s="244" customFormat="1" x14ac:dyDescent="0.2"/>
    <row r="526" s="244" customFormat="1" x14ac:dyDescent="0.2"/>
    <row r="527" s="244" customFormat="1" x14ac:dyDescent="0.2"/>
    <row r="528" s="244" customFormat="1" x14ac:dyDescent="0.2"/>
    <row r="529" s="244" customFormat="1" x14ac:dyDescent="0.2"/>
    <row r="530" s="244" customFormat="1" x14ac:dyDescent="0.2"/>
    <row r="531" s="244" customFormat="1" x14ac:dyDescent="0.2"/>
    <row r="532" s="244" customFormat="1" x14ac:dyDescent="0.2"/>
    <row r="533" s="244" customFormat="1" x14ac:dyDescent="0.2"/>
    <row r="534" s="244" customFormat="1" x14ac:dyDescent="0.2"/>
    <row r="535" s="244" customFormat="1" x14ac:dyDescent="0.2"/>
    <row r="536" s="244" customFormat="1" x14ac:dyDescent="0.2"/>
    <row r="537" s="244" customFormat="1" x14ac:dyDescent="0.2"/>
    <row r="538" s="244" customFormat="1" x14ac:dyDescent="0.2"/>
    <row r="539" s="244" customFormat="1" x14ac:dyDescent="0.2"/>
    <row r="540" s="244" customFormat="1" x14ac:dyDescent="0.2"/>
    <row r="541" s="244" customFormat="1" x14ac:dyDescent="0.2"/>
    <row r="542" s="244" customFormat="1" x14ac:dyDescent="0.2"/>
    <row r="543" s="244" customFormat="1" x14ac:dyDescent="0.2"/>
    <row r="544" s="244" customFormat="1" x14ac:dyDescent="0.2"/>
    <row r="545" s="244" customFormat="1" x14ac:dyDescent="0.2"/>
    <row r="546" s="244" customFormat="1" x14ac:dyDescent="0.2"/>
    <row r="547" s="244" customFormat="1" x14ac:dyDescent="0.2"/>
    <row r="548" s="244" customFormat="1" x14ac:dyDescent="0.2"/>
    <row r="549" s="244" customFormat="1" x14ac:dyDescent="0.2"/>
    <row r="550" s="244" customFormat="1" x14ac:dyDescent="0.2"/>
    <row r="551" s="244" customFormat="1" x14ac:dyDescent="0.2"/>
    <row r="552" s="244" customFormat="1" x14ac:dyDescent="0.2"/>
    <row r="553" s="244" customFormat="1" x14ac:dyDescent="0.2"/>
    <row r="554" s="244" customFormat="1" x14ac:dyDescent="0.2"/>
    <row r="555" s="244" customFormat="1" x14ac:dyDescent="0.2"/>
    <row r="556" s="244" customFormat="1" x14ac:dyDescent="0.2"/>
    <row r="557" s="244" customFormat="1" x14ac:dyDescent="0.2"/>
    <row r="558" s="244" customFormat="1" x14ac:dyDescent="0.2"/>
    <row r="559" s="244" customFormat="1" x14ac:dyDescent="0.2"/>
    <row r="560" s="244" customFormat="1" x14ac:dyDescent="0.2"/>
    <row r="561" s="244" customFormat="1" x14ac:dyDescent="0.2"/>
    <row r="562" s="244" customFormat="1" x14ac:dyDescent="0.2"/>
    <row r="563" s="244" customFormat="1" x14ac:dyDescent="0.2"/>
    <row r="564" s="244" customFormat="1" x14ac:dyDescent="0.2"/>
    <row r="565" s="244" customFormat="1" x14ac:dyDescent="0.2"/>
    <row r="566" s="244" customFormat="1" x14ac:dyDescent="0.2"/>
    <row r="567" s="244" customFormat="1" x14ac:dyDescent="0.2"/>
    <row r="568" s="244" customFormat="1" x14ac:dyDescent="0.2"/>
    <row r="569" s="244" customFormat="1" x14ac:dyDescent="0.2"/>
    <row r="570" s="244" customFormat="1" x14ac:dyDescent="0.2"/>
    <row r="571" s="244" customFormat="1" x14ac:dyDescent="0.2"/>
    <row r="572" s="244" customFormat="1" x14ac:dyDescent="0.2"/>
    <row r="573" s="244" customFormat="1" x14ac:dyDescent="0.2"/>
    <row r="574" s="244" customFormat="1" x14ac:dyDescent="0.2"/>
    <row r="575" s="244" customFormat="1" x14ac:dyDescent="0.2"/>
    <row r="576" s="244" customFormat="1" x14ac:dyDescent="0.2"/>
    <row r="577" s="244" customFormat="1" x14ac:dyDescent="0.2"/>
    <row r="578" s="244" customFormat="1" x14ac:dyDescent="0.2"/>
    <row r="579" s="244" customFormat="1" x14ac:dyDescent="0.2"/>
    <row r="580" s="244" customFormat="1" x14ac:dyDescent="0.2"/>
    <row r="581" s="244" customFormat="1" x14ac:dyDescent="0.2"/>
    <row r="582" s="244" customFormat="1" x14ac:dyDescent="0.2"/>
    <row r="583" s="244" customFormat="1" x14ac:dyDescent="0.2"/>
    <row r="584" s="244" customFormat="1" x14ac:dyDescent="0.2"/>
    <row r="585" s="244" customFormat="1" x14ac:dyDescent="0.2"/>
    <row r="586" s="244" customFormat="1" x14ac:dyDescent="0.2"/>
    <row r="587" s="244" customFormat="1" x14ac:dyDescent="0.2"/>
    <row r="588" s="244" customFormat="1" x14ac:dyDescent="0.2"/>
    <row r="589" s="244" customFormat="1" x14ac:dyDescent="0.2"/>
    <row r="590" s="244" customFormat="1" x14ac:dyDescent="0.2"/>
    <row r="591" s="244" customFormat="1" x14ac:dyDescent="0.2"/>
    <row r="592" s="244" customFormat="1" x14ac:dyDescent="0.2"/>
    <row r="593" s="244" customFormat="1" x14ac:dyDescent="0.2"/>
    <row r="594" s="244" customFormat="1" x14ac:dyDescent="0.2"/>
    <row r="595" s="244" customFormat="1" x14ac:dyDescent="0.2"/>
    <row r="596" s="244" customFormat="1" x14ac:dyDescent="0.2"/>
    <row r="597" s="244" customFormat="1" x14ac:dyDescent="0.2"/>
    <row r="598" s="244" customFormat="1" x14ac:dyDescent="0.2"/>
    <row r="599" s="244" customFormat="1" x14ac:dyDescent="0.2"/>
    <row r="600" s="244" customFormat="1" x14ac:dyDescent="0.2"/>
    <row r="601" s="244" customFormat="1" x14ac:dyDescent="0.2"/>
    <row r="602" s="244" customFormat="1" x14ac:dyDescent="0.2"/>
    <row r="603" s="244" customFormat="1" x14ac:dyDescent="0.2"/>
    <row r="604" s="244" customFormat="1" x14ac:dyDescent="0.2"/>
    <row r="605" s="244" customFormat="1" x14ac:dyDescent="0.2"/>
    <row r="606" s="244" customFormat="1" x14ac:dyDescent="0.2"/>
    <row r="607" s="244" customFormat="1" x14ac:dyDescent="0.2"/>
    <row r="608" s="244" customFormat="1" x14ac:dyDescent="0.2"/>
    <row r="609" s="244" customFormat="1" x14ac:dyDescent="0.2"/>
    <row r="610" s="244" customFormat="1" x14ac:dyDescent="0.2"/>
    <row r="611" s="244" customFormat="1" x14ac:dyDescent="0.2"/>
    <row r="612" s="244" customFormat="1" x14ac:dyDescent="0.2"/>
    <row r="613" s="244" customFormat="1" x14ac:dyDescent="0.2"/>
    <row r="614" s="244" customFormat="1" x14ac:dyDescent="0.2"/>
    <row r="615" s="244" customFormat="1" x14ac:dyDescent="0.2"/>
    <row r="616" s="244" customFormat="1" x14ac:dyDescent="0.2"/>
    <row r="617" s="244" customFormat="1" x14ac:dyDescent="0.2"/>
    <row r="618" s="244" customFormat="1" x14ac:dyDescent="0.2"/>
    <row r="619" s="244" customFormat="1" x14ac:dyDescent="0.2"/>
    <row r="620" s="244" customFormat="1" x14ac:dyDescent="0.2"/>
    <row r="621" s="244" customFormat="1" x14ac:dyDescent="0.2"/>
    <row r="622" s="244" customFormat="1" x14ac:dyDescent="0.2"/>
    <row r="623" s="244" customFormat="1" x14ac:dyDescent="0.2"/>
    <row r="624" s="244" customFormat="1" x14ac:dyDescent="0.2"/>
    <row r="625" s="244" customFormat="1" x14ac:dyDescent="0.2"/>
    <row r="626" s="244" customFormat="1" x14ac:dyDescent="0.2"/>
    <row r="627" s="244" customFormat="1" x14ac:dyDescent="0.2"/>
    <row r="628" s="244" customFormat="1" x14ac:dyDescent="0.2"/>
    <row r="629" s="244" customFormat="1" x14ac:dyDescent="0.2"/>
    <row r="630" s="244" customFormat="1" x14ac:dyDescent="0.2"/>
    <row r="631" s="244" customFormat="1" x14ac:dyDescent="0.2"/>
    <row r="632" s="244" customFormat="1" x14ac:dyDescent="0.2"/>
    <row r="633" s="244" customFormat="1" x14ac:dyDescent="0.2"/>
    <row r="634" s="244" customFormat="1" x14ac:dyDescent="0.2"/>
    <row r="635" s="244" customFormat="1" x14ac:dyDescent="0.2"/>
    <row r="636" s="244" customFormat="1" x14ac:dyDescent="0.2"/>
    <row r="637" s="244" customFormat="1" x14ac:dyDescent="0.2"/>
    <row r="638" s="244" customFormat="1" x14ac:dyDescent="0.2"/>
    <row r="639" s="244" customFormat="1" x14ac:dyDescent="0.2"/>
    <row r="640" s="244" customFormat="1" x14ac:dyDescent="0.2"/>
    <row r="641" s="244" customFormat="1" x14ac:dyDescent="0.2"/>
    <row r="642" s="244" customFormat="1" x14ac:dyDescent="0.2"/>
    <row r="643" s="244" customFormat="1" x14ac:dyDescent="0.2"/>
    <row r="644" s="244" customFormat="1" x14ac:dyDescent="0.2"/>
    <row r="645" s="244" customFormat="1" x14ac:dyDescent="0.2"/>
    <row r="646" s="244" customFormat="1" x14ac:dyDescent="0.2"/>
    <row r="647" s="244" customFormat="1" x14ac:dyDescent="0.2"/>
    <row r="648" s="244" customFormat="1" x14ac:dyDescent="0.2"/>
    <row r="649" s="244" customFormat="1" x14ac:dyDescent="0.2"/>
    <row r="650" s="244" customFormat="1" x14ac:dyDescent="0.2"/>
    <row r="651" s="244" customFormat="1" x14ac:dyDescent="0.2"/>
    <row r="652" s="244" customFormat="1" x14ac:dyDescent="0.2"/>
    <row r="653" s="244" customFormat="1" x14ac:dyDescent="0.2"/>
    <row r="654" s="244" customFormat="1" x14ac:dyDescent="0.2"/>
    <row r="655" s="244" customFormat="1" x14ac:dyDescent="0.2"/>
    <row r="656" s="244" customFormat="1" x14ac:dyDescent="0.2"/>
    <row r="657" s="244" customFormat="1" x14ac:dyDescent="0.2"/>
    <row r="658" s="244" customFormat="1" x14ac:dyDescent="0.2"/>
    <row r="659" s="244" customFormat="1" x14ac:dyDescent="0.2"/>
    <row r="660" s="244" customFormat="1" x14ac:dyDescent="0.2"/>
    <row r="661" s="244" customFormat="1" x14ac:dyDescent="0.2"/>
    <row r="662" s="244" customFormat="1" x14ac:dyDescent="0.2"/>
    <row r="663" s="244" customFormat="1" x14ac:dyDescent="0.2"/>
    <row r="664" s="244" customFormat="1" x14ac:dyDescent="0.2"/>
    <row r="665" s="244" customFormat="1" x14ac:dyDescent="0.2"/>
    <row r="666" s="244" customFormat="1" x14ac:dyDescent="0.2"/>
    <row r="667" s="244" customFormat="1" x14ac:dyDescent="0.2"/>
    <row r="668" s="244" customFormat="1" x14ac:dyDescent="0.2"/>
    <row r="669" s="244" customFormat="1" x14ac:dyDescent="0.2"/>
    <row r="670" s="244" customFormat="1" x14ac:dyDescent="0.2"/>
    <row r="671" s="244" customFormat="1" x14ac:dyDescent="0.2"/>
    <row r="672" s="244" customFormat="1" x14ac:dyDescent="0.2"/>
    <row r="673" s="244" customFormat="1" x14ac:dyDescent="0.2"/>
    <row r="674" s="244" customFormat="1" x14ac:dyDescent="0.2"/>
    <row r="675" s="244" customFormat="1" x14ac:dyDescent="0.2"/>
    <row r="676" s="244" customFormat="1" x14ac:dyDescent="0.2"/>
    <row r="677" s="244" customFormat="1" x14ac:dyDescent="0.2"/>
    <row r="678" s="244" customFormat="1" x14ac:dyDescent="0.2"/>
    <row r="679" s="244" customFormat="1" x14ac:dyDescent="0.2"/>
    <row r="680" s="244" customFormat="1" x14ac:dyDescent="0.2"/>
    <row r="681" s="244" customFormat="1" x14ac:dyDescent="0.2"/>
    <row r="682" s="244" customFormat="1" x14ac:dyDescent="0.2"/>
    <row r="683" s="244" customFormat="1" x14ac:dyDescent="0.2"/>
    <row r="684" s="244" customFormat="1" x14ac:dyDescent="0.2"/>
    <row r="685" s="244" customFormat="1" x14ac:dyDescent="0.2"/>
    <row r="686" s="244" customFormat="1" x14ac:dyDescent="0.2"/>
    <row r="687" s="244" customFormat="1" x14ac:dyDescent="0.2"/>
    <row r="688" s="244" customFormat="1" x14ac:dyDescent="0.2"/>
    <row r="689" s="244" customFormat="1" x14ac:dyDescent="0.2"/>
    <row r="690" s="244" customFormat="1" x14ac:dyDescent="0.2"/>
    <row r="691" s="244" customFormat="1" x14ac:dyDescent="0.2"/>
    <row r="692" s="244" customFormat="1" x14ac:dyDescent="0.2"/>
    <row r="693" s="244" customFormat="1" x14ac:dyDescent="0.2"/>
    <row r="694" s="244" customFormat="1" x14ac:dyDescent="0.2"/>
    <row r="695" s="244" customFormat="1" x14ac:dyDescent="0.2"/>
    <row r="696" s="244" customFormat="1" x14ac:dyDescent="0.2"/>
    <row r="697" s="244" customFormat="1" x14ac:dyDescent="0.2"/>
    <row r="698" s="244" customFormat="1" x14ac:dyDescent="0.2"/>
    <row r="699" s="244" customFormat="1" x14ac:dyDescent="0.2"/>
    <row r="700" s="244" customFormat="1" x14ac:dyDescent="0.2"/>
    <row r="701" s="244" customFormat="1" x14ac:dyDescent="0.2"/>
    <row r="702" s="244" customFormat="1" x14ac:dyDescent="0.2"/>
    <row r="703" s="244" customFormat="1" x14ac:dyDescent="0.2"/>
    <row r="704" s="244" customFormat="1" x14ac:dyDescent="0.2"/>
    <row r="705" s="244" customFormat="1" x14ac:dyDescent="0.2"/>
    <row r="706" s="244" customFormat="1" x14ac:dyDescent="0.2"/>
    <row r="707" s="244" customFormat="1" x14ac:dyDescent="0.2"/>
    <row r="708" s="244" customFormat="1" x14ac:dyDescent="0.2"/>
    <row r="709" s="244" customFormat="1" x14ac:dyDescent="0.2"/>
    <row r="710" s="244" customFormat="1" x14ac:dyDescent="0.2"/>
    <row r="711" s="244" customFormat="1" x14ac:dyDescent="0.2"/>
    <row r="712" s="244" customFormat="1" x14ac:dyDescent="0.2"/>
    <row r="713" s="244" customFormat="1" x14ac:dyDescent="0.2"/>
    <row r="714" s="244" customFormat="1" x14ac:dyDescent="0.2"/>
    <row r="715" s="244" customFormat="1" x14ac:dyDescent="0.2"/>
    <row r="716" s="244" customFormat="1" x14ac:dyDescent="0.2"/>
    <row r="717" s="244" customFormat="1" x14ac:dyDescent="0.2"/>
    <row r="718" s="244" customFormat="1" x14ac:dyDescent="0.2"/>
    <row r="719" s="244" customFormat="1" x14ac:dyDescent="0.2"/>
    <row r="720" s="244" customFormat="1" x14ac:dyDescent="0.2"/>
    <row r="721" s="244" customFormat="1" x14ac:dyDescent="0.2"/>
    <row r="722" s="244" customFormat="1" x14ac:dyDescent="0.2"/>
    <row r="723" s="244" customFormat="1" x14ac:dyDescent="0.2"/>
    <row r="724" s="244" customFormat="1" x14ac:dyDescent="0.2"/>
    <row r="725" s="244" customFormat="1" x14ac:dyDescent="0.2"/>
    <row r="726" s="244" customFormat="1" x14ac:dyDescent="0.2"/>
    <row r="727" s="244" customFormat="1" x14ac:dyDescent="0.2"/>
    <row r="728" s="244" customFormat="1" x14ac:dyDescent="0.2"/>
    <row r="729" s="244" customFormat="1" x14ac:dyDescent="0.2"/>
    <row r="730" s="244" customFormat="1" x14ac:dyDescent="0.2"/>
    <row r="731" s="244" customFormat="1" x14ac:dyDescent="0.2"/>
    <row r="732" s="244" customFormat="1" x14ac:dyDescent="0.2"/>
    <row r="733" s="244" customFormat="1" x14ac:dyDescent="0.2"/>
    <row r="734" s="244" customFormat="1" x14ac:dyDescent="0.2"/>
    <row r="735" s="244" customFormat="1" x14ac:dyDescent="0.2"/>
    <row r="736" s="244" customFormat="1" x14ac:dyDescent="0.2"/>
    <row r="737" s="244" customFormat="1" x14ac:dyDescent="0.2"/>
    <row r="738" s="244" customFormat="1" x14ac:dyDescent="0.2"/>
    <row r="739" s="244" customFormat="1" x14ac:dyDescent="0.2"/>
    <row r="740" s="244" customFormat="1" x14ac:dyDescent="0.2"/>
    <row r="741" s="244" customFormat="1" x14ac:dyDescent="0.2"/>
    <row r="742" s="244" customFormat="1" x14ac:dyDescent="0.2"/>
    <row r="743" s="244" customFormat="1" x14ac:dyDescent="0.2"/>
    <row r="744" s="244" customFormat="1" x14ac:dyDescent="0.2"/>
    <row r="745" s="244" customFormat="1" x14ac:dyDescent="0.2"/>
    <row r="746" s="244" customFormat="1" x14ac:dyDescent="0.2"/>
    <row r="747" s="244" customFormat="1" x14ac:dyDescent="0.2"/>
    <row r="748" s="244" customFormat="1" x14ac:dyDescent="0.2"/>
    <row r="749" s="244" customFormat="1" x14ac:dyDescent="0.2"/>
    <row r="750" s="244" customFormat="1" x14ac:dyDescent="0.2"/>
    <row r="751" s="244" customFormat="1" x14ac:dyDescent="0.2"/>
    <row r="752" s="244" customFormat="1" x14ac:dyDescent="0.2"/>
    <row r="753" s="244" customFormat="1" x14ac:dyDescent="0.2"/>
    <row r="754" s="244" customFormat="1" x14ac:dyDescent="0.2"/>
    <row r="755" s="244" customFormat="1" x14ac:dyDescent="0.2"/>
    <row r="756" s="244" customFormat="1" x14ac:dyDescent="0.2"/>
    <row r="757" s="244" customFormat="1" x14ac:dyDescent="0.2"/>
    <row r="758" s="244" customFormat="1" x14ac:dyDescent="0.2"/>
    <row r="759" s="244" customFormat="1" x14ac:dyDescent="0.2"/>
    <row r="760" s="244" customFormat="1" x14ac:dyDescent="0.2"/>
    <row r="761" s="244" customFormat="1" x14ac:dyDescent="0.2"/>
    <row r="762" s="244" customFormat="1" x14ac:dyDescent="0.2"/>
    <row r="763" s="244" customFormat="1" x14ac:dyDescent="0.2"/>
    <row r="764" s="244" customFormat="1" x14ac:dyDescent="0.2"/>
    <row r="765" s="244" customFormat="1" x14ac:dyDescent="0.2"/>
    <row r="766" s="244" customFormat="1" x14ac:dyDescent="0.2"/>
    <row r="767" s="244" customFormat="1" x14ac:dyDescent="0.2"/>
    <row r="768" s="244" customFormat="1" x14ac:dyDescent="0.2"/>
    <row r="769" s="244" customFormat="1" x14ac:dyDescent="0.2"/>
    <row r="770" s="244" customFormat="1" x14ac:dyDescent="0.2"/>
    <row r="771" s="244" customFormat="1" x14ac:dyDescent="0.2"/>
    <row r="772" s="244" customFormat="1" x14ac:dyDescent="0.2"/>
    <row r="773" s="244" customFormat="1" x14ac:dyDescent="0.2"/>
    <row r="774" s="244" customFormat="1" x14ac:dyDescent="0.2"/>
    <row r="775" s="244" customFormat="1" x14ac:dyDescent="0.2"/>
    <row r="776" s="244" customFormat="1" x14ac:dyDescent="0.2"/>
    <row r="777" s="244" customFormat="1" x14ac:dyDescent="0.2"/>
    <row r="778" s="244" customFormat="1" x14ac:dyDescent="0.2"/>
    <row r="779" s="244" customFormat="1" x14ac:dyDescent="0.2"/>
    <row r="780" s="244" customFormat="1" x14ac:dyDescent="0.2"/>
    <row r="781" s="244" customFormat="1" x14ac:dyDescent="0.2"/>
    <row r="782" s="244" customFormat="1" x14ac:dyDescent="0.2"/>
    <row r="783" s="244" customFormat="1" x14ac:dyDescent="0.2"/>
    <row r="784" s="244" customFormat="1" x14ac:dyDescent="0.2"/>
    <row r="785" s="244" customFormat="1" x14ac:dyDescent="0.2"/>
    <row r="786" s="244" customFormat="1" x14ac:dyDescent="0.2"/>
    <row r="787" s="244" customFormat="1" x14ac:dyDescent="0.2"/>
    <row r="788" s="244" customFormat="1" x14ac:dyDescent="0.2"/>
    <row r="789" s="244" customFormat="1" x14ac:dyDescent="0.2"/>
    <row r="790" s="244" customFormat="1" x14ac:dyDescent="0.2"/>
    <row r="791" s="244" customFormat="1" x14ac:dyDescent="0.2"/>
    <row r="792" s="244" customFormat="1" x14ac:dyDescent="0.2"/>
    <row r="793" s="244" customFormat="1" x14ac:dyDescent="0.2"/>
    <row r="794" s="244" customFormat="1" x14ac:dyDescent="0.2"/>
    <row r="795" s="244" customFormat="1" x14ac:dyDescent="0.2"/>
    <row r="796" s="244" customFormat="1" x14ac:dyDescent="0.2"/>
    <row r="797" s="244" customFormat="1" x14ac:dyDescent="0.2"/>
    <row r="798" s="244" customFormat="1" x14ac:dyDescent="0.2"/>
    <row r="799" s="244" customFormat="1" x14ac:dyDescent="0.2"/>
    <row r="800" s="244" customFormat="1" x14ac:dyDescent="0.2"/>
    <row r="801" s="244" customFormat="1" x14ac:dyDescent="0.2"/>
    <row r="802" s="244" customFormat="1" x14ac:dyDescent="0.2"/>
    <row r="803" s="244" customFormat="1" x14ac:dyDescent="0.2"/>
    <row r="804" s="244" customFormat="1" x14ac:dyDescent="0.2"/>
    <row r="805" s="244" customFormat="1" x14ac:dyDescent="0.2"/>
    <row r="806" s="244" customFormat="1" x14ac:dyDescent="0.2"/>
    <row r="807" s="244" customFormat="1" x14ac:dyDescent="0.2"/>
    <row r="808" s="244" customFormat="1" x14ac:dyDescent="0.2"/>
    <row r="809" s="244" customFormat="1" x14ac:dyDescent="0.2"/>
    <row r="810" s="244" customFormat="1" x14ac:dyDescent="0.2"/>
    <row r="811" s="244" customFormat="1" x14ac:dyDescent="0.2"/>
    <row r="812" s="244" customFormat="1" x14ac:dyDescent="0.2"/>
    <row r="813" s="244" customFormat="1" x14ac:dyDescent="0.2"/>
    <row r="814" s="244" customFormat="1" x14ac:dyDescent="0.2"/>
    <row r="815" s="244" customFormat="1" x14ac:dyDescent="0.2"/>
    <row r="816" s="244" customFormat="1" x14ac:dyDescent="0.2"/>
    <row r="817" s="244" customFormat="1" x14ac:dyDescent="0.2"/>
    <row r="818" s="244" customFormat="1" x14ac:dyDescent="0.2"/>
    <row r="819" s="244" customFormat="1" x14ac:dyDescent="0.2"/>
    <row r="820" s="244" customFormat="1" x14ac:dyDescent="0.2"/>
    <row r="821" s="244" customFormat="1" x14ac:dyDescent="0.2"/>
    <row r="822" s="244" customFormat="1" x14ac:dyDescent="0.2"/>
    <row r="823" s="244" customFormat="1" x14ac:dyDescent="0.2"/>
    <row r="824" s="244" customFormat="1" x14ac:dyDescent="0.2"/>
    <row r="825" s="244" customFormat="1" x14ac:dyDescent="0.2"/>
    <row r="826" s="244" customFormat="1" x14ac:dyDescent="0.2"/>
    <row r="827" s="244" customFormat="1" x14ac:dyDescent="0.2"/>
    <row r="828" s="244" customFormat="1" x14ac:dyDescent="0.2"/>
    <row r="829" s="244" customFormat="1" x14ac:dyDescent="0.2"/>
    <row r="830" s="244" customFormat="1" x14ac:dyDescent="0.2"/>
    <row r="831" s="244" customFormat="1" x14ac:dyDescent="0.2"/>
    <row r="832" s="244" customFormat="1" x14ac:dyDescent="0.2"/>
    <row r="833" s="244" customFormat="1" x14ac:dyDescent="0.2"/>
    <row r="834" s="244" customFormat="1" x14ac:dyDescent="0.2"/>
    <row r="835" s="244" customFormat="1" x14ac:dyDescent="0.2"/>
    <row r="836" s="244" customFormat="1" x14ac:dyDescent="0.2"/>
    <row r="837" s="244" customFormat="1" x14ac:dyDescent="0.2"/>
    <row r="838" s="244" customFormat="1" x14ac:dyDescent="0.2"/>
    <row r="839" s="244" customFormat="1" x14ac:dyDescent="0.2"/>
    <row r="840" s="244" customFormat="1" x14ac:dyDescent="0.2"/>
    <row r="841" s="244" customFormat="1" x14ac:dyDescent="0.2"/>
    <row r="842" s="244" customFormat="1" x14ac:dyDescent="0.2"/>
    <row r="843" s="244" customFormat="1" x14ac:dyDescent="0.2"/>
    <row r="844" s="244" customFormat="1" x14ac:dyDescent="0.2"/>
    <row r="845" s="244" customFormat="1" x14ac:dyDescent="0.2"/>
    <row r="846" s="244" customFormat="1" x14ac:dyDescent="0.2"/>
    <row r="847" s="244" customFormat="1" x14ac:dyDescent="0.2"/>
    <row r="848" s="244" customFormat="1" x14ac:dyDescent="0.2"/>
    <row r="849" s="244" customFormat="1" x14ac:dyDescent="0.2"/>
    <row r="850" s="244" customFormat="1" x14ac:dyDescent="0.2"/>
    <row r="851" s="244" customFormat="1" x14ac:dyDescent="0.2"/>
    <row r="852" s="244" customFormat="1" x14ac:dyDescent="0.2"/>
    <row r="853" s="244" customFormat="1" x14ac:dyDescent="0.2"/>
    <row r="854" s="244" customFormat="1" x14ac:dyDescent="0.2"/>
    <row r="855" s="244" customFormat="1" x14ac:dyDescent="0.2"/>
    <row r="856" s="244" customFormat="1" x14ac:dyDescent="0.2"/>
    <row r="857" s="244" customFormat="1" x14ac:dyDescent="0.2"/>
    <row r="858" s="244" customFormat="1" x14ac:dyDescent="0.2"/>
    <row r="859" s="244" customFormat="1" x14ac:dyDescent="0.2"/>
    <row r="860" s="244" customFormat="1" x14ac:dyDescent="0.2"/>
    <row r="861" s="244" customFormat="1" x14ac:dyDescent="0.2"/>
    <row r="862" s="244" customFormat="1" x14ac:dyDescent="0.2"/>
    <row r="863" s="244" customFormat="1" x14ac:dyDescent="0.2"/>
    <row r="864" s="244" customFormat="1" x14ac:dyDescent="0.2"/>
    <row r="865" spans="1:24" s="244" customFormat="1" x14ac:dyDescent="0.2">
      <c r="A865" s="255"/>
      <c r="E865" s="262"/>
      <c r="G865" s="262"/>
      <c r="H865" s="262"/>
      <c r="I865" s="255"/>
      <c r="J865" s="255"/>
      <c r="K865" s="255"/>
      <c r="L865" s="255"/>
      <c r="M865" s="255"/>
      <c r="N865" s="255"/>
      <c r="O865" s="255"/>
      <c r="P865" s="255"/>
      <c r="Q865" s="263"/>
      <c r="R865" s="151"/>
    </row>
    <row r="866" spans="1:24" s="244" customFormat="1" x14ac:dyDescent="0.2">
      <c r="A866" s="255"/>
      <c r="E866" s="262"/>
      <c r="G866" s="262"/>
      <c r="H866" s="262"/>
      <c r="I866" s="255"/>
      <c r="J866" s="255"/>
      <c r="K866" s="255"/>
      <c r="L866" s="255"/>
      <c r="M866" s="255"/>
      <c r="N866" s="255"/>
      <c r="O866" s="255"/>
      <c r="P866" s="255"/>
      <c r="Q866" s="263"/>
      <c r="R866" s="151"/>
    </row>
    <row r="867" spans="1:24" s="244" customFormat="1" x14ac:dyDescent="0.2">
      <c r="A867" s="255"/>
      <c r="E867" s="262"/>
      <c r="G867" s="262"/>
      <c r="H867" s="262"/>
      <c r="I867" s="255"/>
      <c r="J867" s="255"/>
      <c r="K867" s="255"/>
      <c r="L867" s="255"/>
      <c r="M867" s="255"/>
      <c r="N867" s="255"/>
      <c r="O867" s="255"/>
      <c r="P867" s="255"/>
      <c r="Q867" s="263"/>
      <c r="R867" s="151"/>
    </row>
    <row r="868" spans="1:24" s="244" customFormat="1" x14ac:dyDescent="0.2">
      <c r="A868" s="255"/>
      <c r="E868" s="262"/>
      <c r="G868" s="262"/>
      <c r="H868" s="262"/>
      <c r="I868" s="255"/>
      <c r="J868" s="255"/>
      <c r="K868" s="255"/>
      <c r="L868" s="255"/>
      <c r="M868" s="255"/>
      <c r="N868" s="255"/>
      <c r="O868" s="255"/>
      <c r="P868" s="255"/>
      <c r="Q868" s="263"/>
      <c r="R868" s="151"/>
    </row>
    <row r="869" spans="1:24" s="244" customFormat="1" x14ac:dyDescent="0.2">
      <c r="A869" s="255"/>
      <c r="E869" s="262"/>
      <c r="G869" s="262"/>
      <c r="H869" s="262"/>
      <c r="I869" s="255"/>
      <c r="J869" s="255"/>
      <c r="K869" s="255"/>
      <c r="L869" s="255"/>
      <c r="M869" s="255"/>
      <c r="N869" s="255"/>
      <c r="O869" s="255"/>
      <c r="P869" s="255"/>
      <c r="Q869" s="263"/>
      <c r="R869" s="151"/>
    </row>
    <row r="870" spans="1:24" s="244" customFormat="1" x14ac:dyDescent="0.2">
      <c r="A870" s="255"/>
      <c r="E870" s="262"/>
      <c r="G870" s="262"/>
      <c r="H870" s="262"/>
      <c r="I870" s="255"/>
      <c r="J870" s="255"/>
      <c r="K870" s="255"/>
      <c r="L870" s="255"/>
      <c r="M870" s="255"/>
      <c r="N870" s="255"/>
      <c r="O870" s="255"/>
      <c r="P870" s="255"/>
      <c r="Q870" s="263"/>
      <c r="R870" s="151"/>
    </row>
    <row r="871" spans="1:24" s="244" customFormat="1" x14ac:dyDescent="0.2">
      <c r="E871" s="262"/>
      <c r="F871" s="221"/>
      <c r="G871" s="262"/>
      <c r="H871" s="262"/>
      <c r="I871" s="264"/>
      <c r="J871" s="264"/>
      <c r="K871" s="264"/>
      <c r="L871" s="264"/>
      <c r="M871" s="255"/>
      <c r="N871" s="255"/>
      <c r="O871" s="255"/>
      <c r="P871" s="255"/>
      <c r="Q871" s="263"/>
      <c r="R871" s="151"/>
    </row>
    <row r="872" spans="1:24" s="244" customFormat="1" x14ac:dyDescent="0.2">
      <c r="A872" s="130"/>
      <c r="B872" s="130"/>
      <c r="C872" s="130"/>
      <c r="D872" s="130"/>
      <c r="E872" s="237"/>
      <c r="F872" s="238"/>
      <c r="G872" s="237"/>
      <c r="H872" s="237"/>
      <c r="I872" s="239"/>
      <c r="J872" s="239"/>
      <c r="K872" s="239"/>
      <c r="L872" s="239"/>
      <c r="M872" s="255"/>
      <c r="N872" s="255"/>
      <c r="O872" s="255"/>
      <c r="P872" s="255"/>
      <c r="Q872" s="263"/>
      <c r="R872" s="151"/>
    </row>
    <row r="873" spans="1:24" s="244" customFormat="1" x14ac:dyDescent="0.2">
      <c r="A873" s="130"/>
      <c r="B873" s="130"/>
      <c r="C873" s="130"/>
      <c r="D873" s="130"/>
      <c r="E873" s="237"/>
      <c r="F873" s="238"/>
      <c r="G873" s="237"/>
      <c r="H873" s="237"/>
      <c r="I873" s="239"/>
      <c r="J873" s="239"/>
      <c r="K873" s="239"/>
      <c r="L873" s="239"/>
      <c r="M873" s="255"/>
      <c r="N873" s="255"/>
      <c r="O873" s="255"/>
      <c r="P873" s="255"/>
      <c r="Q873" s="263"/>
      <c r="R873" s="151"/>
    </row>
    <row r="874" spans="1:24" s="244" customFormat="1" x14ac:dyDescent="0.2">
      <c r="A874" s="130"/>
      <c r="B874" s="130"/>
      <c r="C874" s="130"/>
      <c r="D874" s="130"/>
      <c r="E874" s="237"/>
      <c r="F874" s="238"/>
      <c r="G874" s="237"/>
      <c r="H874" s="237"/>
      <c r="I874" s="239"/>
      <c r="J874" s="239"/>
      <c r="K874" s="239"/>
      <c r="L874" s="239"/>
      <c r="M874" s="255"/>
      <c r="N874" s="255"/>
      <c r="O874" s="255"/>
      <c r="P874" s="255"/>
      <c r="Q874" s="263"/>
      <c r="R874" s="151"/>
    </row>
    <row r="875" spans="1:24" s="244" customFormat="1" x14ac:dyDescent="0.2">
      <c r="A875" s="130"/>
      <c r="B875" s="130"/>
      <c r="C875" s="130"/>
      <c r="D875" s="130"/>
      <c r="E875" s="237"/>
      <c r="F875" s="238"/>
      <c r="G875" s="237"/>
      <c r="H875" s="237"/>
      <c r="I875" s="239"/>
      <c r="J875" s="239"/>
      <c r="K875" s="239"/>
      <c r="L875" s="239"/>
      <c r="M875" s="255"/>
      <c r="N875" s="255"/>
      <c r="O875" s="255"/>
      <c r="P875" s="255"/>
      <c r="Q875" s="263"/>
      <c r="R875" s="151"/>
    </row>
    <row r="876" spans="1:24" s="244" customFormat="1" x14ac:dyDescent="0.2">
      <c r="A876" s="130"/>
      <c r="B876" s="130"/>
      <c r="C876" s="130"/>
      <c r="D876" s="130"/>
      <c r="E876" s="237"/>
      <c r="F876" s="238"/>
      <c r="G876" s="237"/>
      <c r="H876" s="237"/>
      <c r="I876" s="239"/>
      <c r="J876" s="239"/>
      <c r="K876" s="239"/>
      <c r="L876" s="239"/>
      <c r="M876" s="255"/>
      <c r="N876" s="255"/>
      <c r="O876" s="255"/>
      <c r="P876" s="255"/>
      <c r="Q876" s="263"/>
      <c r="R876" s="151"/>
    </row>
    <row r="877" spans="1:24" s="244" customFormat="1" x14ac:dyDescent="0.2">
      <c r="A877" s="130"/>
      <c r="B877" s="130"/>
      <c r="C877" s="130"/>
      <c r="D877" s="130"/>
      <c r="E877" s="237"/>
      <c r="F877" s="238"/>
      <c r="G877" s="237"/>
      <c r="H877" s="237"/>
      <c r="I877" s="239"/>
      <c r="J877" s="239"/>
      <c r="K877" s="239"/>
      <c r="L877" s="239"/>
      <c r="M877" s="255"/>
      <c r="N877" s="255"/>
      <c r="O877" s="255"/>
      <c r="P877" s="255"/>
      <c r="Q877" s="263"/>
      <c r="R877" s="151"/>
    </row>
    <row r="878" spans="1:24" s="244" customFormat="1" x14ac:dyDescent="0.2">
      <c r="A878" s="130"/>
      <c r="B878" s="130"/>
      <c r="C878" s="130"/>
      <c r="D878" s="130"/>
      <c r="E878" s="237"/>
      <c r="F878" s="238"/>
      <c r="G878" s="237"/>
      <c r="H878" s="237"/>
      <c r="I878" s="239"/>
      <c r="J878" s="239"/>
      <c r="K878" s="239"/>
      <c r="L878" s="239"/>
      <c r="M878" s="255"/>
      <c r="N878" s="255"/>
      <c r="O878" s="255"/>
      <c r="P878" s="255"/>
      <c r="Q878" s="263"/>
      <c r="R878" s="151"/>
    </row>
    <row r="879" spans="1:24" s="244" customFormat="1" x14ac:dyDescent="0.2">
      <c r="A879" s="130"/>
      <c r="B879" s="130"/>
      <c r="C879" s="130"/>
      <c r="D879" s="130"/>
      <c r="E879" s="237"/>
      <c r="F879" s="238"/>
      <c r="G879" s="237"/>
      <c r="H879" s="237"/>
      <c r="I879" s="239"/>
      <c r="J879" s="239"/>
      <c r="K879" s="239"/>
      <c r="L879" s="239"/>
      <c r="M879" s="255"/>
      <c r="N879" s="255"/>
      <c r="O879" s="255"/>
      <c r="P879" s="255"/>
      <c r="Q879" s="263"/>
      <c r="R879" s="151"/>
    </row>
    <row r="880" spans="1:24" s="244" customFormat="1" x14ac:dyDescent="0.2">
      <c r="A880" s="130"/>
      <c r="B880" s="130"/>
      <c r="C880" s="130"/>
      <c r="D880" s="130"/>
      <c r="E880" s="237"/>
      <c r="F880" s="238"/>
      <c r="G880" s="237"/>
      <c r="H880" s="237"/>
      <c r="I880" s="239"/>
      <c r="J880" s="239"/>
      <c r="K880" s="239"/>
      <c r="L880" s="239"/>
      <c r="M880" s="264"/>
      <c r="N880" s="264"/>
      <c r="O880" s="264"/>
      <c r="P880" s="264"/>
      <c r="Q880" s="265"/>
      <c r="R880" s="77"/>
      <c r="S880" s="263"/>
      <c r="T880" s="220"/>
      <c r="U880" s="71"/>
      <c r="X880" s="255"/>
    </row>
  </sheetData>
  <pageMargins left="0" right="0" top="0.74803149606299213" bottom="0.55118110236220474" header="0.31496062992125984" footer="0.31496062992125984"/>
  <pageSetup paperSize="9" scale="80" orientation="landscape" horizontalDpi="360" verticalDpi="360" r:id="rId1"/>
  <rowBreaks count="13" manualBreakCount="13">
    <brk id="8" max="16383" man="1"/>
    <brk id="97" max="16383" man="1"/>
    <brk id="114" max="16383" man="1"/>
    <brk id="128" max="16383" man="1"/>
    <brk id="136" max="16383" man="1"/>
    <brk id="147" max="16383" man="1"/>
    <brk id="154" max="16383" man="1"/>
    <brk id="161" max="16383" man="1"/>
    <brk id="166" max="16383" man="1"/>
    <brk id="193" max="16383" man="1"/>
    <brk id="214" max="16383" man="1"/>
    <brk id="220" max="16383" man="1"/>
    <brk id="2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9"/>
  <sheetViews>
    <sheetView topLeftCell="A49" workbookViewId="0">
      <selection activeCell="P61" sqref="P61"/>
    </sheetView>
  </sheetViews>
  <sheetFormatPr baseColWidth="10" defaultColWidth="8.83203125" defaultRowHeight="15" x14ac:dyDescent="0.2"/>
  <cols>
    <col min="1" max="1" width="7.6640625" customWidth="1"/>
    <col min="2" max="2" width="6.83203125" style="107" customWidth="1"/>
    <col min="3" max="3" width="10" customWidth="1"/>
    <col min="4" max="4" width="7" customWidth="1"/>
    <col min="5" max="5" width="7.6640625" customWidth="1"/>
    <col min="6" max="6" width="8.6640625" customWidth="1"/>
    <col min="7" max="7" width="6.1640625" customWidth="1"/>
    <col min="8" max="8" width="7.83203125" customWidth="1"/>
    <col min="9" max="9" width="7.1640625" customWidth="1"/>
    <col min="10" max="10" width="7.5" customWidth="1"/>
    <col min="11" max="11" width="6.5" customWidth="1"/>
    <col min="12" max="12" width="6.6640625" customWidth="1"/>
    <col min="13" max="13" width="8.1640625" customWidth="1"/>
    <col min="14" max="15" width="7.1640625" customWidth="1"/>
    <col min="16" max="16" width="6.5" customWidth="1"/>
    <col min="17" max="17" width="8" style="106" customWidth="1"/>
    <col min="18" max="18" width="26.33203125" customWidth="1"/>
    <col min="19" max="19" width="8.6640625" style="280"/>
  </cols>
  <sheetData>
    <row r="1" spans="1:20" s="80" customFormat="1" ht="19" x14ac:dyDescent="0.25">
      <c r="A1" s="80" t="s">
        <v>377</v>
      </c>
      <c r="B1" s="81"/>
      <c r="Q1" s="167"/>
      <c r="S1" s="276"/>
    </row>
    <row r="2" spans="1:20" s="3" customFormat="1" x14ac:dyDescent="0.2">
      <c r="B2" s="290"/>
      <c r="Q2" s="291"/>
      <c r="S2" s="9"/>
    </row>
    <row r="3" spans="1:20" ht="34.5" customHeight="1" x14ac:dyDescent="0.2">
      <c r="A3" s="82" t="s">
        <v>0</v>
      </c>
      <c r="B3" s="83" t="s">
        <v>147</v>
      </c>
      <c r="C3" s="82" t="s">
        <v>148</v>
      </c>
      <c r="D3" s="82" t="s">
        <v>149</v>
      </c>
      <c r="E3" s="84" t="s">
        <v>150</v>
      </c>
      <c r="F3" s="84" t="s">
        <v>151</v>
      </c>
      <c r="G3" s="84" t="s">
        <v>152</v>
      </c>
      <c r="H3" s="84" t="s">
        <v>153</v>
      </c>
      <c r="I3" s="84" t="s">
        <v>174</v>
      </c>
      <c r="J3" s="84" t="s">
        <v>154</v>
      </c>
      <c r="K3" s="84" t="s">
        <v>200</v>
      </c>
      <c r="L3" s="84" t="s">
        <v>201</v>
      </c>
      <c r="M3" s="84" t="s">
        <v>2</v>
      </c>
      <c r="N3" s="84" t="s">
        <v>4</v>
      </c>
      <c r="O3" s="84" t="s">
        <v>155</v>
      </c>
      <c r="P3" s="84" t="s">
        <v>156</v>
      </c>
      <c r="Q3" s="168" t="s">
        <v>157</v>
      </c>
      <c r="R3" s="85" t="s">
        <v>158</v>
      </c>
      <c r="S3" s="84" t="s">
        <v>159</v>
      </c>
      <c r="T3" s="47"/>
    </row>
    <row r="4" spans="1:20" s="3" customFormat="1" x14ac:dyDescent="0.2">
      <c r="A4" s="27" t="s">
        <v>561</v>
      </c>
      <c r="B4" s="292"/>
      <c r="C4" s="27"/>
      <c r="D4" s="105">
        <v>0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172"/>
      <c r="R4" s="27"/>
      <c r="S4" s="179">
        <v>0</v>
      </c>
    </row>
    <row r="5" spans="1:20" ht="9" customHeight="1" x14ac:dyDescent="0.2">
      <c r="A5" s="87"/>
      <c r="B5" s="88"/>
      <c r="C5" s="87"/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170"/>
      <c r="R5" s="87"/>
      <c r="S5" s="277"/>
      <c r="T5" s="47"/>
    </row>
    <row r="6" spans="1:20" ht="34.5" customHeight="1" x14ac:dyDescent="0.2">
      <c r="A6" s="82" t="s">
        <v>0</v>
      </c>
      <c r="B6" s="83" t="s">
        <v>147</v>
      </c>
      <c r="C6" s="82" t="s">
        <v>148</v>
      </c>
      <c r="D6" s="82" t="s">
        <v>149</v>
      </c>
      <c r="E6" s="84" t="s">
        <v>150</v>
      </c>
      <c r="F6" s="84" t="s">
        <v>151</v>
      </c>
      <c r="G6" s="84" t="s">
        <v>152</v>
      </c>
      <c r="H6" s="84" t="s">
        <v>153</v>
      </c>
      <c r="I6" s="84" t="s">
        <v>174</v>
      </c>
      <c r="J6" s="84" t="s">
        <v>154</v>
      </c>
      <c r="K6" s="84" t="s">
        <v>200</v>
      </c>
      <c r="L6" s="84" t="s">
        <v>201</v>
      </c>
      <c r="M6" s="84" t="s">
        <v>2</v>
      </c>
      <c r="N6" s="84" t="s">
        <v>4</v>
      </c>
      <c r="O6" s="84" t="s">
        <v>155</v>
      </c>
      <c r="P6" s="84" t="s">
        <v>156</v>
      </c>
      <c r="Q6" s="168" t="s">
        <v>157</v>
      </c>
      <c r="R6" s="85" t="s">
        <v>158</v>
      </c>
      <c r="S6" s="84" t="s">
        <v>159</v>
      </c>
      <c r="T6" s="47"/>
    </row>
    <row r="7" spans="1:20" x14ac:dyDescent="0.2">
      <c r="A7" s="96" t="s">
        <v>271</v>
      </c>
      <c r="B7" s="76"/>
      <c r="C7" s="96" t="s">
        <v>271</v>
      </c>
      <c r="D7" s="98">
        <v>25</v>
      </c>
      <c r="E7" s="2"/>
      <c r="F7" s="94">
        <v>25</v>
      </c>
      <c r="G7" s="2"/>
      <c r="H7" s="2"/>
      <c r="I7" s="2"/>
      <c r="J7" s="2"/>
      <c r="K7" s="2"/>
      <c r="L7" s="2"/>
      <c r="M7" s="2"/>
      <c r="N7" s="2"/>
      <c r="O7" s="2"/>
      <c r="P7" s="2"/>
      <c r="Q7" s="169">
        <v>208</v>
      </c>
      <c r="R7" s="2" t="s">
        <v>376</v>
      </c>
      <c r="S7" s="278">
        <f>SUM(E7:P7)</f>
        <v>25</v>
      </c>
    </row>
    <row r="8" spans="1:20" x14ac:dyDescent="0.2">
      <c r="A8" s="96" t="s">
        <v>277</v>
      </c>
      <c r="B8" s="76"/>
      <c r="C8" s="96"/>
      <c r="D8" s="98"/>
      <c r="E8" s="2"/>
      <c r="F8" s="94"/>
      <c r="G8" s="2"/>
      <c r="H8" s="2"/>
      <c r="I8" s="2"/>
      <c r="J8" s="2"/>
      <c r="K8" s="2"/>
      <c r="L8" s="2"/>
      <c r="M8" s="2"/>
      <c r="N8" s="2"/>
      <c r="O8" s="2"/>
      <c r="P8" s="2"/>
      <c r="Q8" s="169"/>
      <c r="R8" s="2"/>
      <c r="S8" s="278"/>
    </row>
    <row r="9" spans="1:20" ht="9" customHeight="1" x14ac:dyDescent="0.2">
      <c r="A9" s="87"/>
      <c r="B9" s="88"/>
      <c r="C9" s="87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170"/>
      <c r="R9" s="87"/>
      <c r="S9" s="277"/>
      <c r="T9" s="47"/>
    </row>
    <row r="10" spans="1:20" ht="34.5" customHeight="1" x14ac:dyDescent="0.2">
      <c r="A10" s="82" t="s">
        <v>0</v>
      </c>
      <c r="B10" s="83" t="s">
        <v>147</v>
      </c>
      <c r="C10" s="82" t="s">
        <v>148</v>
      </c>
      <c r="D10" s="82" t="s">
        <v>149</v>
      </c>
      <c r="E10" s="84" t="s">
        <v>150</v>
      </c>
      <c r="F10" s="84" t="s">
        <v>151</v>
      </c>
      <c r="G10" s="84" t="s">
        <v>152</v>
      </c>
      <c r="H10" s="84" t="s">
        <v>153</v>
      </c>
      <c r="I10" s="84" t="s">
        <v>173</v>
      </c>
      <c r="J10" s="84" t="s">
        <v>154</v>
      </c>
      <c r="K10" s="84" t="s">
        <v>200</v>
      </c>
      <c r="L10" s="84" t="s">
        <v>201</v>
      </c>
      <c r="M10" s="84" t="s">
        <v>2</v>
      </c>
      <c r="N10" s="84" t="s">
        <v>4</v>
      </c>
      <c r="O10" s="84" t="s">
        <v>155</v>
      </c>
      <c r="P10" s="84" t="s">
        <v>156</v>
      </c>
      <c r="Q10" s="168" t="s">
        <v>157</v>
      </c>
      <c r="R10" s="85" t="s">
        <v>158</v>
      </c>
      <c r="S10" s="84" t="s">
        <v>159</v>
      </c>
      <c r="T10" s="47"/>
    </row>
    <row r="11" spans="1:20" x14ac:dyDescent="0.2">
      <c r="A11" s="91" t="s">
        <v>378</v>
      </c>
      <c r="B11" s="75">
        <v>100228</v>
      </c>
      <c r="C11" s="91" t="s">
        <v>161</v>
      </c>
      <c r="D11" s="92">
        <v>71.12</v>
      </c>
      <c r="E11" s="93"/>
      <c r="F11" s="93">
        <v>61.12</v>
      </c>
      <c r="G11" s="93"/>
      <c r="H11" s="93"/>
      <c r="I11" s="92"/>
      <c r="J11" s="93"/>
      <c r="K11" s="93"/>
      <c r="L11" s="93"/>
      <c r="M11" s="93"/>
      <c r="N11" s="93"/>
      <c r="O11" s="93"/>
      <c r="P11" s="93">
        <v>10</v>
      </c>
      <c r="Q11" s="169">
        <v>209</v>
      </c>
      <c r="R11" s="91" t="s">
        <v>379</v>
      </c>
      <c r="S11" s="278">
        <f>SUM(E11:P11)</f>
        <v>71.12</v>
      </c>
      <c r="T11" s="47"/>
    </row>
    <row r="12" spans="1:20" s="3" customFormat="1" x14ac:dyDescent="0.2">
      <c r="A12" s="95" t="s">
        <v>293</v>
      </c>
      <c r="B12" s="76"/>
      <c r="C12" s="96"/>
      <c r="D12" s="97">
        <f t="shared" ref="D12:P12" si="0">SUM(D10:D11)</f>
        <v>71.12</v>
      </c>
      <c r="E12" s="97">
        <f t="shared" si="0"/>
        <v>0</v>
      </c>
      <c r="F12" s="97">
        <f t="shared" si="0"/>
        <v>61.12</v>
      </c>
      <c r="G12" s="97">
        <f t="shared" si="0"/>
        <v>0</v>
      </c>
      <c r="H12" s="97">
        <f t="shared" si="0"/>
        <v>0</v>
      </c>
      <c r="I12" s="97">
        <f t="shared" si="0"/>
        <v>0</v>
      </c>
      <c r="J12" s="97">
        <f t="shared" si="0"/>
        <v>0</v>
      </c>
      <c r="K12" s="97">
        <f t="shared" si="0"/>
        <v>0</v>
      </c>
      <c r="L12" s="97">
        <f t="shared" si="0"/>
        <v>0</v>
      </c>
      <c r="M12" s="97">
        <f t="shared" si="0"/>
        <v>0</v>
      </c>
      <c r="N12" s="97">
        <f t="shared" si="0"/>
        <v>0</v>
      </c>
      <c r="O12" s="97">
        <f t="shared" si="0"/>
        <v>0</v>
      </c>
      <c r="P12" s="97">
        <f t="shared" si="0"/>
        <v>10</v>
      </c>
      <c r="Q12" s="173"/>
      <c r="R12" s="96"/>
      <c r="S12" s="279">
        <f>SUM(S10:S11)</f>
        <v>71.12</v>
      </c>
    </row>
    <row r="13" spans="1:20" ht="9" customHeight="1" x14ac:dyDescent="0.2">
      <c r="A13" s="87"/>
      <c r="B13" s="88"/>
      <c r="C13" s="87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170"/>
      <c r="R13" s="87"/>
      <c r="S13" s="277"/>
      <c r="T13" s="47"/>
    </row>
    <row r="14" spans="1:20" ht="34.5" customHeight="1" x14ac:dyDescent="0.2">
      <c r="A14" s="82" t="s">
        <v>0</v>
      </c>
      <c r="B14" s="83" t="s">
        <v>147</v>
      </c>
      <c r="C14" s="82" t="s">
        <v>148</v>
      </c>
      <c r="D14" s="82" t="s">
        <v>149</v>
      </c>
      <c r="E14" s="84" t="s">
        <v>150</v>
      </c>
      <c r="F14" s="84" t="s">
        <v>151</v>
      </c>
      <c r="G14" s="84" t="s">
        <v>152</v>
      </c>
      <c r="H14" s="84" t="s">
        <v>153</v>
      </c>
      <c r="I14" s="84" t="s">
        <v>174</v>
      </c>
      <c r="J14" s="84" t="s">
        <v>154</v>
      </c>
      <c r="K14" s="84" t="s">
        <v>200</v>
      </c>
      <c r="L14" s="84" t="s">
        <v>201</v>
      </c>
      <c r="M14" s="84" t="s">
        <v>2</v>
      </c>
      <c r="N14" s="84" t="s">
        <v>4</v>
      </c>
      <c r="O14" s="84" t="s">
        <v>155</v>
      </c>
      <c r="P14" s="84" t="s">
        <v>156</v>
      </c>
      <c r="Q14" s="168" t="s">
        <v>157</v>
      </c>
      <c r="R14" s="85" t="s">
        <v>158</v>
      </c>
      <c r="S14" s="84" t="s">
        <v>159</v>
      </c>
      <c r="T14" s="47"/>
    </row>
    <row r="15" spans="1:20" x14ac:dyDescent="0.2">
      <c r="A15" s="96" t="s">
        <v>380</v>
      </c>
      <c r="B15" s="76"/>
      <c r="C15" s="96"/>
      <c r="D15" s="98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69">
        <v>210</v>
      </c>
      <c r="R15" s="2" t="s">
        <v>160</v>
      </c>
      <c r="S15" s="285"/>
    </row>
    <row r="16" spans="1:20" ht="9" customHeight="1" x14ac:dyDescent="0.2">
      <c r="A16" s="87"/>
      <c r="B16" s="88"/>
      <c r="C16" s="87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170"/>
      <c r="R16" s="87"/>
      <c r="S16" s="277"/>
      <c r="T16" s="47"/>
    </row>
    <row r="17" spans="1:20" ht="34.5" customHeight="1" x14ac:dyDescent="0.2">
      <c r="A17" s="82" t="s">
        <v>0</v>
      </c>
      <c r="B17" s="83" t="s">
        <v>147</v>
      </c>
      <c r="C17" s="82" t="s">
        <v>148</v>
      </c>
      <c r="D17" s="82" t="s">
        <v>149</v>
      </c>
      <c r="E17" s="84" t="s">
        <v>150</v>
      </c>
      <c r="F17" s="84" t="s">
        <v>151</v>
      </c>
      <c r="G17" s="84" t="s">
        <v>152</v>
      </c>
      <c r="H17" s="84" t="s">
        <v>153</v>
      </c>
      <c r="I17" s="84" t="s">
        <v>174</v>
      </c>
      <c r="J17" s="84" t="s">
        <v>154</v>
      </c>
      <c r="K17" s="84" t="s">
        <v>200</v>
      </c>
      <c r="L17" s="84" t="s">
        <v>201</v>
      </c>
      <c r="M17" s="84" t="s">
        <v>2</v>
      </c>
      <c r="N17" s="84" t="s">
        <v>4</v>
      </c>
      <c r="O17" s="84" t="s">
        <v>155</v>
      </c>
      <c r="P17" s="84" t="s">
        <v>156</v>
      </c>
      <c r="Q17" s="168" t="s">
        <v>157</v>
      </c>
      <c r="R17" s="85" t="s">
        <v>158</v>
      </c>
      <c r="S17" s="84" t="s">
        <v>159</v>
      </c>
      <c r="T17" s="47"/>
    </row>
    <row r="18" spans="1:20" s="86" customFormat="1" ht="14" x14ac:dyDescent="0.2">
      <c r="A18" s="96" t="s">
        <v>320</v>
      </c>
      <c r="B18" s="76"/>
      <c r="C18" s="96"/>
      <c r="D18" s="98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152">
        <v>211</v>
      </c>
      <c r="R18" s="91" t="s">
        <v>160</v>
      </c>
      <c r="S18" s="281"/>
    </row>
    <row r="19" spans="1:20" ht="9" customHeight="1" x14ac:dyDescent="0.2">
      <c r="A19" s="87"/>
      <c r="B19" s="88"/>
      <c r="C19" s="87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170"/>
      <c r="R19" s="87"/>
      <c r="S19" s="277"/>
      <c r="T19" s="47"/>
    </row>
    <row r="20" spans="1:20" ht="34.5" customHeight="1" x14ac:dyDescent="0.2">
      <c r="A20" s="82" t="s">
        <v>0</v>
      </c>
      <c r="B20" s="83" t="s">
        <v>147</v>
      </c>
      <c r="C20" s="82" t="s">
        <v>148</v>
      </c>
      <c r="D20" s="82" t="s">
        <v>149</v>
      </c>
      <c r="E20" s="84" t="s">
        <v>150</v>
      </c>
      <c r="F20" s="84" t="s">
        <v>151</v>
      </c>
      <c r="G20" s="84" t="s">
        <v>152</v>
      </c>
      <c r="H20" s="84" t="s">
        <v>153</v>
      </c>
      <c r="I20" s="84" t="s">
        <v>174</v>
      </c>
      <c r="J20" s="84" t="s">
        <v>154</v>
      </c>
      <c r="K20" s="84" t="s">
        <v>200</v>
      </c>
      <c r="L20" s="84" t="s">
        <v>201</v>
      </c>
      <c r="M20" s="84" t="s">
        <v>2</v>
      </c>
      <c r="N20" s="84" t="s">
        <v>4</v>
      </c>
      <c r="O20" s="84" t="s">
        <v>155</v>
      </c>
      <c r="P20" s="84" t="s">
        <v>156</v>
      </c>
      <c r="Q20" s="168" t="s">
        <v>157</v>
      </c>
      <c r="R20" s="85" t="s">
        <v>158</v>
      </c>
      <c r="S20" s="84" t="s">
        <v>159</v>
      </c>
      <c r="T20" s="47"/>
    </row>
    <row r="21" spans="1:20" s="7" customFormat="1" x14ac:dyDescent="0.2">
      <c r="A21" s="100" t="s">
        <v>381</v>
      </c>
      <c r="B21" s="101" t="s">
        <v>114</v>
      </c>
      <c r="C21" s="100" t="s">
        <v>162</v>
      </c>
      <c r="D21" s="99">
        <v>61.44</v>
      </c>
      <c r="E21" s="99"/>
      <c r="F21" s="99">
        <v>61.44</v>
      </c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71">
        <v>212</v>
      </c>
      <c r="R21" s="99" t="s">
        <v>382</v>
      </c>
      <c r="S21" s="282">
        <f>SUM(E21:P21)</f>
        <v>61.44</v>
      </c>
    </row>
    <row r="22" spans="1:20" s="86" customFormat="1" ht="14" x14ac:dyDescent="0.2">
      <c r="A22" s="96" t="s">
        <v>336</v>
      </c>
      <c r="B22" s="76"/>
      <c r="C22" s="96"/>
      <c r="D22" s="98">
        <f t="shared" ref="D22:P22" si="1">SUM(D21:D21)</f>
        <v>61.44</v>
      </c>
      <c r="E22" s="98">
        <f t="shared" si="1"/>
        <v>0</v>
      </c>
      <c r="F22" s="98">
        <f t="shared" si="1"/>
        <v>61.44</v>
      </c>
      <c r="G22" s="98">
        <f t="shared" si="1"/>
        <v>0</v>
      </c>
      <c r="H22" s="98">
        <f t="shared" si="1"/>
        <v>0</v>
      </c>
      <c r="I22" s="98">
        <f t="shared" si="1"/>
        <v>0</v>
      </c>
      <c r="J22" s="98">
        <f t="shared" si="1"/>
        <v>0</v>
      </c>
      <c r="K22" s="98">
        <f t="shared" si="1"/>
        <v>0</v>
      </c>
      <c r="L22" s="98">
        <f t="shared" si="1"/>
        <v>0</v>
      </c>
      <c r="M22" s="98">
        <f t="shared" si="1"/>
        <v>0</v>
      </c>
      <c r="N22" s="98">
        <f t="shared" si="1"/>
        <v>0</v>
      </c>
      <c r="O22" s="98">
        <f t="shared" si="1"/>
        <v>0</v>
      </c>
      <c r="P22" s="98">
        <f t="shared" si="1"/>
        <v>0</v>
      </c>
      <c r="Q22" s="173"/>
      <c r="R22" s="96"/>
      <c r="S22" s="281">
        <f>SUM(S21:S21)</f>
        <v>61.44</v>
      </c>
    </row>
    <row r="23" spans="1:20" ht="9" customHeight="1" x14ac:dyDescent="0.2">
      <c r="A23" s="87"/>
      <c r="B23" s="88"/>
      <c r="C23" s="87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170"/>
      <c r="R23" s="87"/>
      <c r="S23" s="277"/>
      <c r="T23" s="47"/>
    </row>
    <row r="24" spans="1:20" ht="34.5" customHeight="1" x14ac:dyDescent="0.2">
      <c r="A24" s="82" t="s">
        <v>0</v>
      </c>
      <c r="B24" s="83" t="s">
        <v>147</v>
      </c>
      <c r="C24" s="82" t="s">
        <v>148</v>
      </c>
      <c r="D24" s="82" t="s">
        <v>149</v>
      </c>
      <c r="E24" s="84" t="s">
        <v>150</v>
      </c>
      <c r="F24" s="84" t="s">
        <v>151</v>
      </c>
      <c r="G24" s="84" t="s">
        <v>152</v>
      </c>
      <c r="H24" s="84" t="s">
        <v>153</v>
      </c>
      <c r="I24" s="84" t="s">
        <v>174</v>
      </c>
      <c r="J24" s="84" t="s">
        <v>154</v>
      </c>
      <c r="K24" s="84" t="s">
        <v>200</v>
      </c>
      <c r="L24" s="84" t="s">
        <v>201</v>
      </c>
      <c r="M24" s="84" t="s">
        <v>2</v>
      </c>
      <c r="N24" s="84" t="s">
        <v>4</v>
      </c>
      <c r="O24" s="84" t="s">
        <v>155</v>
      </c>
      <c r="P24" s="84" t="s">
        <v>156</v>
      </c>
      <c r="Q24" s="168" t="s">
        <v>157</v>
      </c>
      <c r="R24" s="85" t="s">
        <v>158</v>
      </c>
      <c r="S24" s="84" t="s">
        <v>159</v>
      </c>
      <c r="T24" s="47"/>
    </row>
    <row r="25" spans="1:20" x14ac:dyDescent="0.2">
      <c r="A25" s="91" t="s">
        <v>383</v>
      </c>
      <c r="B25" s="75" t="s">
        <v>114</v>
      </c>
      <c r="C25" s="91" t="s">
        <v>161</v>
      </c>
      <c r="D25" s="92">
        <v>84.33</v>
      </c>
      <c r="E25" s="92"/>
      <c r="F25" s="92">
        <v>84.33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171">
        <v>213</v>
      </c>
      <c r="R25" s="91" t="s">
        <v>384</v>
      </c>
      <c r="S25" s="283">
        <f>SUM(E25:P25)</f>
        <v>84.33</v>
      </c>
    </row>
    <row r="26" spans="1:20" s="86" customFormat="1" ht="14" x14ac:dyDescent="0.2">
      <c r="A26" s="96" t="s">
        <v>385</v>
      </c>
      <c r="B26" s="76"/>
      <c r="C26" s="96"/>
      <c r="D26" s="98">
        <f t="shared" ref="D26:P26" si="2">SUM(D25:D25)</f>
        <v>84.33</v>
      </c>
      <c r="E26" s="98">
        <f t="shared" si="2"/>
        <v>0</v>
      </c>
      <c r="F26" s="98">
        <f t="shared" si="2"/>
        <v>84.33</v>
      </c>
      <c r="G26" s="98">
        <f t="shared" si="2"/>
        <v>0</v>
      </c>
      <c r="H26" s="98">
        <f t="shared" si="2"/>
        <v>0</v>
      </c>
      <c r="I26" s="98">
        <f t="shared" si="2"/>
        <v>0</v>
      </c>
      <c r="J26" s="98">
        <f t="shared" si="2"/>
        <v>0</v>
      </c>
      <c r="K26" s="98">
        <f t="shared" si="2"/>
        <v>0</v>
      </c>
      <c r="L26" s="98">
        <f t="shared" si="2"/>
        <v>0</v>
      </c>
      <c r="M26" s="98">
        <f t="shared" si="2"/>
        <v>0</v>
      </c>
      <c r="N26" s="98">
        <f t="shared" si="2"/>
        <v>0</v>
      </c>
      <c r="O26" s="98">
        <f t="shared" si="2"/>
        <v>0</v>
      </c>
      <c r="P26" s="98">
        <f t="shared" si="2"/>
        <v>0</v>
      </c>
      <c r="Q26" s="173"/>
      <c r="R26" s="96"/>
      <c r="S26" s="281">
        <f>SUM(S25)</f>
        <v>84.33</v>
      </c>
    </row>
    <row r="27" spans="1:20" ht="9" customHeight="1" x14ac:dyDescent="0.2">
      <c r="A27" s="87"/>
      <c r="B27" s="88"/>
      <c r="C27" s="87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170"/>
      <c r="R27" s="87"/>
      <c r="S27" s="277"/>
      <c r="T27" s="47"/>
    </row>
    <row r="28" spans="1:20" ht="34.5" customHeight="1" x14ac:dyDescent="0.2">
      <c r="A28" s="82" t="s">
        <v>0</v>
      </c>
      <c r="B28" s="83" t="s">
        <v>147</v>
      </c>
      <c r="C28" s="82" t="s">
        <v>148</v>
      </c>
      <c r="D28" s="82" t="s">
        <v>149</v>
      </c>
      <c r="E28" s="84" t="s">
        <v>150</v>
      </c>
      <c r="F28" s="84" t="s">
        <v>151</v>
      </c>
      <c r="G28" s="84" t="s">
        <v>152</v>
      </c>
      <c r="H28" s="84" t="s">
        <v>153</v>
      </c>
      <c r="I28" s="84" t="s">
        <v>174</v>
      </c>
      <c r="J28" s="84" t="s">
        <v>154</v>
      </c>
      <c r="K28" s="84" t="s">
        <v>200</v>
      </c>
      <c r="L28" s="84" t="s">
        <v>201</v>
      </c>
      <c r="M28" s="84" t="s">
        <v>2</v>
      </c>
      <c r="N28" s="84" t="s">
        <v>4</v>
      </c>
      <c r="O28" s="84" t="s">
        <v>155</v>
      </c>
      <c r="P28" s="84" t="s">
        <v>156</v>
      </c>
      <c r="Q28" s="168" t="s">
        <v>157</v>
      </c>
      <c r="R28" s="85" t="s">
        <v>158</v>
      </c>
      <c r="S28" s="84" t="s">
        <v>159</v>
      </c>
      <c r="T28" s="47"/>
    </row>
    <row r="29" spans="1:20" s="86" customFormat="1" ht="14" x14ac:dyDescent="0.2">
      <c r="A29" s="96" t="s">
        <v>349</v>
      </c>
      <c r="B29" s="76"/>
      <c r="C29" s="96"/>
      <c r="D29" s="98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52">
        <v>213</v>
      </c>
      <c r="R29" s="91" t="s">
        <v>160</v>
      </c>
      <c r="S29" s="281"/>
    </row>
    <row r="30" spans="1:20" ht="9" customHeight="1" x14ac:dyDescent="0.2">
      <c r="A30" s="87"/>
      <c r="B30" s="88"/>
      <c r="C30" s="87"/>
      <c r="D30" s="89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70"/>
      <c r="R30" s="87"/>
      <c r="S30" s="277"/>
      <c r="T30" s="47"/>
    </row>
    <row r="31" spans="1:20" ht="34.5" customHeight="1" x14ac:dyDescent="0.2">
      <c r="A31" s="82" t="s">
        <v>0</v>
      </c>
      <c r="B31" s="83" t="s">
        <v>147</v>
      </c>
      <c r="C31" s="82" t="s">
        <v>148</v>
      </c>
      <c r="D31" s="82" t="s">
        <v>149</v>
      </c>
      <c r="E31" s="84" t="s">
        <v>150</v>
      </c>
      <c r="F31" s="84" t="s">
        <v>151</v>
      </c>
      <c r="G31" s="84" t="s">
        <v>152</v>
      </c>
      <c r="H31" s="84" t="s">
        <v>153</v>
      </c>
      <c r="I31" s="84" t="s">
        <v>174</v>
      </c>
      <c r="J31" s="84" t="s">
        <v>154</v>
      </c>
      <c r="K31" s="84" t="s">
        <v>200</v>
      </c>
      <c r="L31" s="84" t="s">
        <v>201</v>
      </c>
      <c r="M31" s="84" t="s">
        <v>2</v>
      </c>
      <c r="N31" s="84" t="s">
        <v>4</v>
      </c>
      <c r="O31" s="84" t="s">
        <v>155</v>
      </c>
      <c r="P31" s="84" t="s">
        <v>156</v>
      </c>
      <c r="Q31" s="168" t="s">
        <v>157</v>
      </c>
      <c r="R31" s="85" t="s">
        <v>158</v>
      </c>
      <c r="S31" s="84" t="s">
        <v>159</v>
      </c>
      <c r="T31" s="47"/>
    </row>
    <row r="32" spans="1:20" s="102" customFormat="1" ht="14" x14ac:dyDescent="0.2">
      <c r="A32" s="91" t="s">
        <v>366</v>
      </c>
      <c r="B32" s="75">
        <v>100229</v>
      </c>
      <c r="C32" s="91" t="s">
        <v>386</v>
      </c>
      <c r="D32" s="92">
        <v>50</v>
      </c>
      <c r="E32" s="92"/>
      <c r="F32" s="92"/>
      <c r="G32" s="92"/>
      <c r="H32" s="92"/>
      <c r="I32" s="92"/>
      <c r="J32" s="92"/>
      <c r="K32" s="92"/>
      <c r="L32" s="92"/>
      <c r="M32" s="92">
        <v>50</v>
      </c>
      <c r="N32" s="92"/>
      <c r="O32" s="92"/>
      <c r="P32" s="91"/>
      <c r="Q32" s="171">
        <v>215</v>
      </c>
      <c r="R32" s="91" t="s">
        <v>387</v>
      </c>
      <c r="S32" s="283">
        <f>SUM(E32:O32)</f>
        <v>50</v>
      </c>
    </row>
    <row r="33" spans="1:20" s="86" customFormat="1" ht="14" x14ac:dyDescent="0.2">
      <c r="A33" s="96" t="s">
        <v>375</v>
      </c>
      <c r="B33" s="76"/>
      <c r="C33" s="96"/>
      <c r="D33" s="98">
        <f>SUM(D32)</f>
        <v>50</v>
      </c>
      <c r="E33" s="98">
        <f t="shared" ref="E33:P33" si="3">SUM(E32)</f>
        <v>0</v>
      </c>
      <c r="F33" s="98">
        <f t="shared" si="3"/>
        <v>0</v>
      </c>
      <c r="G33" s="98">
        <f t="shared" si="3"/>
        <v>0</v>
      </c>
      <c r="H33" s="98">
        <f t="shared" si="3"/>
        <v>0</v>
      </c>
      <c r="I33" s="98">
        <f t="shared" si="3"/>
        <v>0</v>
      </c>
      <c r="J33" s="98">
        <f t="shared" si="3"/>
        <v>0</v>
      </c>
      <c r="K33" s="98">
        <f t="shared" si="3"/>
        <v>0</v>
      </c>
      <c r="L33" s="98">
        <f t="shared" si="3"/>
        <v>0</v>
      </c>
      <c r="M33" s="98">
        <f t="shared" si="3"/>
        <v>50</v>
      </c>
      <c r="N33" s="98">
        <f t="shared" si="3"/>
        <v>0</v>
      </c>
      <c r="O33" s="98">
        <f t="shared" si="3"/>
        <v>0</v>
      </c>
      <c r="P33" s="98">
        <f t="shared" si="3"/>
        <v>0</v>
      </c>
      <c r="Q33" s="173"/>
      <c r="R33" s="96"/>
      <c r="S33" s="281">
        <f>SUM(S32)</f>
        <v>50</v>
      </c>
    </row>
    <row r="34" spans="1:20" ht="9" customHeight="1" x14ac:dyDescent="0.2">
      <c r="A34" s="87"/>
      <c r="B34" s="88"/>
      <c r="C34" s="8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170"/>
      <c r="R34" s="87"/>
      <c r="S34" s="277"/>
      <c r="T34" s="47"/>
    </row>
    <row r="35" spans="1:20" ht="34.5" customHeight="1" x14ac:dyDescent="0.2">
      <c r="A35" s="82">
        <v>25</v>
      </c>
      <c r="B35" s="83" t="s">
        <v>147</v>
      </c>
      <c r="C35" s="82" t="s">
        <v>148</v>
      </c>
      <c r="D35" s="82" t="s">
        <v>149</v>
      </c>
      <c r="E35" s="84" t="s">
        <v>150</v>
      </c>
      <c r="F35" s="84" t="s">
        <v>151</v>
      </c>
      <c r="G35" s="84" t="s">
        <v>152</v>
      </c>
      <c r="H35" s="84" t="s">
        <v>153</v>
      </c>
      <c r="I35" s="84" t="s">
        <v>174</v>
      </c>
      <c r="J35" s="84" t="s">
        <v>154</v>
      </c>
      <c r="K35" s="84" t="s">
        <v>200</v>
      </c>
      <c r="L35" s="84" t="s">
        <v>201</v>
      </c>
      <c r="M35" s="84" t="s">
        <v>2</v>
      </c>
      <c r="N35" s="84" t="s">
        <v>4</v>
      </c>
      <c r="O35" s="84" t="s">
        <v>155</v>
      </c>
      <c r="P35" s="84" t="s">
        <v>156</v>
      </c>
      <c r="Q35" s="168" t="s">
        <v>157</v>
      </c>
      <c r="R35" s="85" t="s">
        <v>158</v>
      </c>
      <c r="S35" s="84" t="s">
        <v>159</v>
      </c>
      <c r="T35" s="47"/>
    </row>
    <row r="36" spans="1:20" s="102" customFormat="1" ht="14" x14ac:dyDescent="0.2">
      <c r="A36" s="91" t="s">
        <v>403</v>
      </c>
      <c r="B36" s="75">
        <v>100232</v>
      </c>
      <c r="C36" s="91" t="s">
        <v>448</v>
      </c>
      <c r="D36" s="92">
        <v>25.76</v>
      </c>
      <c r="E36" s="92"/>
      <c r="F36" s="92">
        <v>25.76</v>
      </c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171" t="s">
        <v>462</v>
      </c>
      <c r="R36" s="91" t="s">
        <v>449</v>
      </c>
      <c r="S36" s="283">
        <f>SUM(E36:P36)</f>
        <v>25.76</v>
      </c>
    </row>
    <row r="37" spans="1:20" s="102" customFormat="1" ht="14" x14ac:dyDescent="0.2">
      <c r="A37" s="91" t="s">
        <v>406</v>
      </c>
      <c r="B37" s="75" t="s">
        <v>114</v>
      </c>
      <c r="C37" s="91" t="s">
        <v>450</v>
      </c>
      <c r="D37" s="92">
        <v>279.75</v>
      </c>
      <c r="E37" s="92"/>
      <c r="F37" s="92"/>
      <c r="G37" s="92"/>
      <c r="H37" s="92"/>
      <c r="I37" s="92"/>
      <c r="J37" s="92">
        <v>279.75</v>
      </c>
      <c r="K37" s="92"/>
      <c r="L37" s="92"/>
      <c r="M37" s="92"/>
      <c r="N37" s="92"/>
      <c r="O37" s="92"/>
      <c r="P37" s="92"/>
      <c r="Q37" s="171" t="s">
        <v>463</v>
      </c>
      <c r="R37" s="91" t="s">
        <v>451</v>
      </c>
      <c r="S37" s="283">
        <f>SUM(E37:P37)</f>
        <v>279.75</v>
      </c>
    </row>
    <row r="38" spans="1:20" s="86" customFormat="1" ht="14" x14ac:dyDescent="0.2">
      <c r="A38" s="96" t="s">
        <v>452</v>
      </c>
      <c r="B38" s="76"/>
      <c r="C38" s="96"/>
      <c r="D38" s="98">
        <f>SUM(D36:D37)</f>
        <v>305.51</v>
      </c>
      <c r="E38" s="98">
        <f t="shared" ref="E38:P38" si="4">SUM(E36:E37)</f>
        <v>0</v>
      </c>
      <c r="F38" s="98">
        <f t="shared" si="4"/>
        <v>25.76</v>
      </c>
      <c r="G38" s="98">
        <f t="shared" si="4"/>
        <v>0</v>
      </c>
      <c r="H38" s="98">
        <f t="shared" si="4"/>
        <v>0</v>
      </c>
      <c r="I38" s="98">
        <f t="shared" si="4"/>
        <v>0</v>
      </c>
      <c r="J38" s="98">
        <f t="shared" si="4"/>
        <v>279.75</v>
      </c>
      <c r="K38" s="98">
        <f t="shared" si="4"/>
        <v>0</v>
      </c>
      <c r="L38" s="98">
        <f t="shared" si="4"/>
        <v>0</v>
      </c>
      <c r="M38" s="98">
        <f t="shared" si="4"/>
        <v>0</v>
      </c>
      <c r="N38" s="98">
        <f t="shared" si="4"/>
        <v>0</v>
      </c>
      <c r="O38" s="98">
        <f t="shared" si="4"/>
        <v>0</v>
      </c>
      <c r="P38" s="98">
        <f t="shared" si="4"/>
        <v>0</v>
      </c>
      <c r="Q38" s="173"/>
      <c r="R38" s="96"/>
      <c r="S38" s="281">
        <f>SUM(S36:S37)</f>
        <v>305.51</v>
      </c>
    </row>
    <row r="39" spans="1:20" ht="9" customHeight="1" x14ac:dyDescent="0.2">
      <c r="A39" s="87"/>
      <c r="B39" s="88"/>
      <c r="C39" s="87"/>
      <c r="D39" s="89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170"/>
      <c r="R39" s="87"/>
      <c r="S39" s="277"/>
      <c r="T39" s="47"/>
    </row>
    <row r="40" spans="1:20" ht="34.5" customHeight="1" x14ac:dyDescent="0.2">
      <c r="A40" s="82" t="s">
        <v>0</v>
      </c>
      <c r="B40" s="83" t="s">
        <v>147</v>
      </c>
      <c r="C40" s="82" t="s">
        <v>148</v>
      </c>
      <c r="D40" s="82" t="s">
        <v>149</v>
      </c>
      <c r="E40" s="84" t="s">
        <v>150</v>
      </c>
      <c r="F40" s="84" t="s">
        <v>151</v>
      </c>
      <c r="G40" s="84" t="s">
        <v>163</v>
      </c>
      <c r="H40" s="84" t="s">
        <v>153</v>
      </c>
      <c r="I40" s="84" t="s">
        <v>174</v>
      </c>
      <c r="J40" s="84" t="s">
        <v>154</v>
      </c>
      <c r="K40" s="84" t="s">
        <v>200</v>
      </c>
      <c r="L40" s="84" t="s">
        <v>181</v>
      </c>
      <c r="M40" s="84" t="s">
        <v>2</v>
      </c>
      <c r="N40" s="84" t="s">
        <v>4</v>
      </c>
      <c r="O40" s="84" t="s">
        <v>155</v>
      </c>
      <c r="P40" s="84" t="s">
        <v>156</v>
      </c>
      <c r="Q40" s="168" t="s">
        <v>157</v>
      </c>
      <c r="R40" s="85" t="s">
        <v>158</v>
      </c>
      <c r="S40" s="84" t="s">
        <v>159</v>
      </c>
      <c r="T40" s="47"/>
    </row>
    <row r="41" spans="1:20" s="103" customFormat="1" ht="14" x14ac:dyDescent="0.2">
      <c r="A41" s="100" t="s">
        <v>453</v>
      </c>
      <c r="B41" s="101">
        <v>100230</v>
      </c>
      <c r="C41" s="100" t="s">
        <v>454</v>
      </c>
      <c r="D41" s="99">
        <v>165.94</v>
      </c>
      <c r="E41" s="99"/>
      <c r="F41" s="99">
        <v>165.94</v>
      </c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71" t="s">
        <v>461</v>
      </c>
      <c r="R41" s="100" t="s">
        <v>382</v>
      </c>
      <c r="S41" s="282">
        <f>SUM(E41:P41)</f>
        <v>165.94</v>
      </c>
    </row>
    <row r="42" spans="1:20" s="103" customFormat="1" ht="14" x14ac:dyDescent="0.2">
      <c r="A42" s="100" t="s">
        <v>455</v>
      </c>
      <c r="B42" s="101">
        <v>100233</v>
      </c>
      <c r="C42" s="100" t="s">
        <v>454</v>
      </c>
      <c r="D42" s="99">
        <v>39.5</v>
      </c>
      <c r="E42" s="99"/>
      <c r="F42" s="99"/>
      <c r="G42" s="99"/>
      <c r="H42" s="99"/>
      <c r="I42" s="99"/>
      <c r="J42" s="99"/>
      <c r="K42" s="99"/>
      <c r="L42" s="99">
        <v>39.5</v>
      </c>
      <c r="M42" s="99"/>
      <c r="N42" s="99"/>
      <c r="O42" s="99"/>
      <c r="P42" s="99"/>
      <c r="Q42" s="171" t="s">
        <v>461</v>
      </c>
      <c r="R42" s="100" t="s">
        <v>456</v>
      </c>
      <c r="S42" s="282">
        <f>SUM(E42:P42)</f>
        <v>39.5</v>
      </c>
    </row>
    <row r="43" spans="1:20" s="86" customFormat="1" ht="14" x14ac:dyDescent="0.2">
      <c r="A43" s="96" t="s">
        <v>562</v>
      </c>
      <c r="B43" s="76"/>
      <c r="C43" s="96"/>
      <c r="D43" s="98">
        <f t="shared" ref="D43:P43" si="5">SUM(D41:D42)</f>
        <v>205.44</v>
      </c>
      <c r="E43" s="98">
        <f t="shared" si="5"/>
        <v>0</v>
      </c>
      <c r="F43" s="98">
        <f t="shared" si="5"/>
        <v>165.94</v>
      </c>
      <c r="G43" s="98">
        <f t="shared" si="5"/>
        <v>0</v>
      </c>
      <c r="H43" s="98">
        <f t="shared" si="5"/>
        <v>0</v>
      </c>
      <c r="I43" s="98">
        <f t="shared" si="5"/>
        <v>0</v>
      </c>
      <c r="J43" s="98">
        <f t="shared" si="5"/>
        <v>0</v>
      </c>
      <c r="K43" s="98">
        <f t="shared" si="5"/>
        <v>0</v>
      </c>
      <c r="L43" s="98">
        <f t="shared" si="5"/>
        <v>39.5</v>
      </c>
      <c r="M43" s="98">
        <f t="shared" si="5"/>
        <v>0</v>
      </c>
      <c r="N43" s="98">
        <f t="shared" si="5"/>
        <v>0</v>
      </c>
      <c r="O43" s="98">
        <f t="shared" si="5"/>
        <v>0</v>
      </c>
      <c r="P43" s="98">
        <f t="shared" si="5"/>
        <v>0</v>
      </c>
      <c r="Q43" s="173"/>
      <c r="R43" s="96"/>
      <c r="S43" s="284">
        <f>SUM(S41:S42)</f>
        <v>205.44</v>
      </c>
    </row>
    <row r="44" spans="1:20" ht="9" customHeight="1" x14ac:dyDescent="0.2">
      <c r="A44" s="87"/>
      <c r="B44" s="88"/>
      <c r="C44" s="87"/>
      <c r="D44" s="89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170"/>
      <c r="R44" s="87"/>
      <c r="S44" s="277"/>
      <c r="T44" s="47"/>
    </row>
    <row r="45" spans="1:20" ht="34.5" customHeight="1" x14ac:dyDescent="0.2">
      <c r="A45" s="82" t="s">
        <v>0</v>
      </c>
      <c r="B45" s="83" t="s">
        <v>147</v>
      </c>
      <c r="C45" s="82" t="s">
        <v>148</v>
      </c>
      <c r="D45" s="82" t="s">
        <v>149</v>
      </c>
      <c r="E45" s="84" t="s">
        <v>150</v>
      </c>
      <c r="F45" s="84" t="s">
        <v>151</v>
      </c>
      <c r="G45" s="84" t="s">
        <v>163</v>
      </c>
      <c r="H45" s="84" t="s">
        <v>153</v>
      </c>
      <c r="I45" s="84" t="s">
        <v>174</v>
      </c>
      <c r="J45" s="84" t="s">
        <v>154</v>
      </c>
      <c r="K45" s="84" t="s">
        <v>200</v>
      </c>
      <c r="L45" s="84" t="s">
        <v>181</v>
      </c>
      <c r="M45" s="84" t="s">
        <v>2</v>
      </c>
      <c r="N45" s="84" t="s">
        <v>4</v>
      </c>
      <c r="O45" s="84" t="s">
        <v>155</v>
      </c>
      <c r="P45" s="84" t="s">
        <v>156</v>
      </c>
      <c r="Q45" s="168" t="s">
        <v>157</v>
      </c>
      <c r="R45" s="85" t="s">
        <v>158</v>
      </c>
      <c r="S45" s="84" t="s">
        <v>159</v>
      </c>
      <c r="T45" s="47"/>
    </row>
    <row r="46" spans="1:20" x14ac:dyDescent="0.2">
      <c r="A46" s="91" t="s">
        <v>457</v>
      </c>
      <c r="B46" s="75">
        <v>100231</v>
      </c>
      <c r="C46" s="91" t="s">
        <v>458</v>
      </c>
      <c r="D46" s="92">
        <v>88.44</v>
      </c>
      <c r="E46" s="92">
        <v>88.44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171" t="s">
        <v>563</v>
      </c>
      <c r="R46" s="91" t="s">
        <v>459</v>
      </c>
      <c r="S46" s="282">
        <f>SUM(E46:P46)</f>
        <v>88.44</v>
      </c>
    </row>
    <row r="47" spans="1:20" x14ac:dyDescent="0.2">
      <c r="A47" s="91" t="s">
        <v>424</v>
      </c>
      <c r="B47" s="75">
        <v>100234</v>
      </c>
      <c r="C47" s="91" t="s">
        <v>454</v>
      </c>
      <c r="D47" s="92">
        <v>60</v>
      </c>
      <c r="E47" s="92"/>
      <c r="F47" s="92"/>
      <c r="G47" s="92"/>
      <c r="H47" s="92"/>
      <c r="I47" s="92"/>
      <c r="J47" s="92"/>
      <c r="K47" s="92"/>
      <c r="L47" s="92"/>
      <c r="M47" s="92"/>
      <c r="N47" s="92">
        <v>60</v>
      </c>
      <c r="O47" s="92"/>
      <c r="P47" s="92"/>
      <c r="Q47" s="171" t="s">
        <v>563</v>
      </c>
      <c r="R47" s="91" t="s">
        <v>460</v>
      </c>
      <c r="S47" s="282">
        <f>SUM(E47:P47)</f>
        <v>60</v>
      </c>
    </row>
    <row r="48" spans="1:20" s="7" customFormat="1" x14ac:dyDescent="0.2">
      <c r="A48" s="95" t="s">
        <v>441</v>
      </c>
      <c r="B48" s="76"/>
      <c r="C48" s="96"/>
      <c r="D48" s="98">
        <f>SUM(D46:D47)</f>
        <v>148.44</v>
      </c>
      <c r="E48" s="98">
        <f t="shared" ref="E48:P48" si="6">SUM(E46:E47)</f>
        <v>88.44</v>
      </c>
      <c r="F48" s="98">
        <f t="shared" si="6"/>
        <v>0</v>
      </c>
      <c r="G48" s="98">
        <f t="shared" si="6"/>
        <v>0</v>
      </c>
      <c r="H48" s="98">
        <f t="shared" si="6"/>
        <v>0</v>
      </c>
      <c r="I48" s="98">
        <f t="shared" si="6"/>
        <v>0</v>
      </c>
      <c r="J48" s="98">
        <f t="shared" si="6"/>
        <v>0</v>
      </c>
      <c r="K48" s="98">
        <f t="shared" si="6"/>
        <v>0</v>
      </c>
      <c r="L48" s="98">
        <f t="shared" si="6"/>
        <v>0</v>
      </c>
      <c r="M48" s="98">
        <f t="shared" si="6"/>
        <v>0</v>
      </c>
      <c r="N48" s="98">
        <f t="shared" si="6"/>
        <v>60</v>
      </c>
      <c r="O48" s="98">
        <f t="shared" si="6"/>
        <v>0</v>
      </c>
      <c r="P48" s="98">
        <f t="shared" si="6"/>
        <v>0</v>
      </c>
      <c r="Q48" s="173"/>
      <c r="R48" s="96"/>
      <c r="S48" s="281">
        <f>SUM(S46:S47)</f>
        <v>148.44</v>
      </c>
    </row>
    <row r="49" spans="1:20" x14ac:dyDescent="0.2">
      <c r="A49" s="87"/>
      <c r="B49" s="88"/>
      <c r="C49" s="87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170"/>
      <c r="R49" s="87"/>
      <c r="S49" s="277"/>
    </row>
    <row r="50" spans="1:20" ht="30" x14ac:dyDescent="0.2">
      <c r="A50" s="82" t="s">
        <v>0</v>
      </c>
      <c r="B50" s="83" t="s">
        <v>147</v>
      </c>
      <c r="C50" s="82" t="s">
        <v>148</v>
      </c>
      <c r="D50" s="82" t="s">
        <v>149</v>
      </c>
      <c r="E50" s="84" t="s">
        <v>150</v>
      </c>
      <c r="F50" s="84" t="s">
        <v>151</v>
      </c>
      <c r="G50" s="84" t="s">
        <v>152</v>
      </c>
      <c r="H50" s="84" t="s">
        <v>153</v>
      </c>
      <c r="I50" s="84" t="s">
        <v>174</v>
      </c>
      <c r="J50" s="84" t="s">
        <v>154</v>
      </c>
      <c r="K50" s="84" t="s">
        <v>200</v>
      </c>
      <c r="L50" s="84" t="s">
        <v>181</v>
      </c>
      <c r="M50" s="84" t="s">
        <v>2</v>
      </c>
      <c r="N50" s="84" t="s">
        <v>4</v>
      </c>
      <c r="O50" s="84" t="s">
        <v>155</v>
      </c>
      <c r="P50" s="84" t="s">
        <v>156</v>
      </c>
      <c r="Q50" s="168" t="s">
        <v>157</v>
      </c>
      <c r="R50" s="85" t="s">
        <v>158</v>
      </c>
      <c r="S50" s="84" t="s">
        <v>159</v>
      </c>
    </row>
    <row r="51" spans="1:20" ht="14.5" customHeight="1" x14ac:dyDescent="0.2">
      <c r="A51" s="96" t="s">
        <v>447</v>
      </c>
      <c r="B51" s="76"/>
      <c r="C51" s="96"/>
      <c r="D51" s="98">
        <v>0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173" t="s">
        <v>564</v>
      </c>
      <c r="R51" s="96"/>
      <c r="S51" s="274"/>
      <c r="T51" s="47"/>
    </row>
    <row r="52" spans="1:20" s="3" customFormat="1" x14ac:dyDescent="0.2">
      <c r="A52" s="87"/>
      <c r="B52" s="88"/>
      <c r="C52" s="87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170"/>
      <c r="R52" s="87"/>
      <c r="S52" s="277" t="s">
        <v>115</v>
      </c>
    </row>
    <row r="53" spans="1:20" ht="13" customHeight="1" x14ac:dyDescent="0.2">
      <c r="A53" s="302" t="s">
        <v>164</v>
      </c>
      <c r="B53" s="303"/>
      <c r="C53" s="303"/>
      <c r="D53" s="105">
        <f t="shared" ref="D53:P53" si="7">SUM(D7+D12+D15+D18+D22+D26+D29+D33+D38+D43+D48+D51)</f>
        <v>951.28</v>
      </c>
      <c r="E53" s="105">
        <f t="shared" si="7"/>
        <v>88.44</v>
      </c>
      <c r="F53" s="105">
        <f t="shared" si="7"/>
        <v>423.59</v>
      </c>
      <c r="G53" s="105">
        <f t="shared" si="7"/>
        <v>0</v>
      </c>
      <c r="H53" s="105">
        <f t="shared" si="7"/>
        <v>0</v>
      </c>
      <c r="I53" s="105">
        <f t="shared" si="7"/>
        <v>0</v>
      </c>
      <c r="J53" s="105">
        <f t="shared" si="7"/>
        <v>279.75</v>
      </c>
      <c r="K53" s="105">
        <f t="shared" si="7"/>
        <v>0</v>
      </c>
      <c r="L53" s="105">
        <f t="shared" si="7"/>
        <v>39.5</v>
      </c>
      <c r="M53" s="105">
        <f t="shared" si="7"/>
        <v>50</v>
      </c>
      <c r="N53" s="105">
        <f t="shared" si="7"/>
        <v>60</v>
      </c>
      <c r="O53" s="105">
        <f t="shared" si="7"/>
        <v>0</v>
      </c>
      <c r="P53" s="105">
        <f t="shared" si="7"/>
        <v>10</v>
      </c>
      <c r="Q53" s="172"/>
      <c r="R53" s="105">
        <f>SUM(E53:P53)</f>
        <v>951.28</v>
      </c>
      <c r="S53" s="285"/>
      <c r="T53" s="47"/>
    </row>
    <row r="54" spans="1:20" ht="34.5" customHeight="1" x14ac:dyDescent="0.2">
      <c r="R54" s="47"/>
      <c r="S54" s="275"/>
      <c r="T54" s="47"/>
    </row>
    <row r="55" spans="1:20" ht="9" customHeight="1" x14ac:dyDescent="0.2">
      <c r="R55" s="47"/>
      <c r="S55" s="286"/>
    </row>
    <row r="56" spans="1:20" s="3" customFormat="1" ht="19" customHeight="1" x14ac:dyDescent="0.2">
      <c r="A56" t="s">
        <v>165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06"/>
      <c r="R56" s="47"/>
      <c r="S56" s="287"/>
    </row>
    <row r="57" spans="1:20" ht="22" customHeight="1" x14ac:dyDescent="0.2">
      <c r="A57" s="3" t="s">
        <v>166</v>
      </c>
      <c r="B57"/>
      <c r="R57" s="47"/>
      <c r="S57" s="288" t="s">
        <v>115</v>
      </c>
      <c r="T57" s="47"/>
    </row>
    <row r="58" spans="1:20" s="3" customFormat="1" x14ac:dyDescent="0.2">
      <c r="A58" t="s">
        <v>106</v>
      </c>
      <c r="B58"/>
      <c r="C58"/>
      <c r="D58"/>
      <c r="E58"/>
      <c r="F58"/>
      <c r="G58"/>
      <c r="H58"/>
      <c r="I58"/>
      <c r="J58"/>
      <c r="K58"/>
      <c r="L58"/>
      <c r="M58"/>
      <c r="N58" s="42"/>
      <c r="O58" s="42"/>
      <c r="P58" s="42"/>
      <c r="Q58" s="293"/>
      <c r="R58" s="8"/>
      <c r="S58" s="289"/>
    </row>
    <row r="59" spans="1:20" ht="36" customHeight="1" x14ac:dyDescent="0.2">
      <c r="A59" s="3" t="s">
        <v>166</v>
      </c>
      <c r="N59" s="42"/>
      <c r="O59" s="42"/>
      <c r="P59" s="42"/>
      <c r="Q59" s="293"/>
      <c r="R59" s="42"/>
    </row>
    <row r="60" spans="1:20" x14ac:dyDescent="0.2">
      <c r="A60" t="s">
        <v>167</v>
      </c>
      <c r="N60" s="42"/>
      <c r="O60" s="42"/>
      <c r="P60" s="42"/>
      <c r="Q60" s="293"/>
      <c r="R60" s="42"/>
    </row>
    <row r="61" spans="1:20" x14ac:dyDescent="0.2">
      <c r="A61" s="3" t="s">
        <v>166</v>
      </c>
    </row>
    <row r="65" spans="6:9" x14ac:dyDescent="0.2">
      <c r="F65" s="1"/>
      <c r="I65" t="s">
        <v>115</v>
      </c>
    </row>
    <row r="66" spans="6:9" x14ac:dyDescent="0.2">
      <c r="F66" s="1"/>
    </row>
    <row r="67" spans="6:9" x14ac:dyDescent="0.2">
      <c r="F67" s="1"/>
    </row>
    <row r="68" spans="6:9" x14ac:dyDescent="0.2">
      <c r="F68" s="1"/>
    </row>
    <row r="69" spans="6:9" x14ac:dyDescent="0.2">
      <c r="F69" s="1"/>
    </row>
  </sheetData>
  <mergeCells count="1">
    <mergeCell ref="A53:C53"/>
  </mergeCells>
  <printOptions horizontalCentered="1"/>
  <pageMargins left="0" right="0" top="0.74803149606299213" bottom="0.74803149606299213" header="0.31496062992125984" footer="0.31496062992125984"/>
  <pageSetup paperSize="9" scale="80" orientation="landscape" horizontalDpi="360" verticalDpi="360" r:id="rId1"/>
  <rowBreaks count="12" manualBreakCount="12">
    <brk id="5" max="16383" man="1"/>
    <brk id="9" max="16383" man="1"/>
    <brk id="13" max="16383" man="1"/>
    <brk id="16" max="16383" man="1"/>
    <brk id="19" max="16383" man="1"/>
    <brk id="23" max="16383" man="1"/>
    <brk id="27" max="16383" man="1"/>
    <brk id="30" max="16383" man="1"/>
    <brk id="34" max="16383" man="1"/>
    <brk id="39" max="16383" man="1"/>
    <brk id="44" max="16383" man="1"/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topLeftCell="A4" workbookViewId="0">
      <selection activeCell="A5" sqref="A5"/>
    </sheetView>
  </sheetViews>
  <sheetFormatPr baseColWidth="10" defaultColWidth="8.83203125" defaultRowHeight="15" x14ac:dyDescent="0.2"/>
  <cols>
    <col min="2" max="2" width="8.6640625" style="1"/>
    <col min="5" max="5" width="11.33203125" style="1" customWidth="1"/>
    <col min="6" max="6" width="10.33203125" style="180" customWidth="1"/>
  </cols>
  <sheetData>
    <row r="1" spans="1:6" s="271" customFormat="1" ht="24" x14ac:dyDescent="0.3">
      <c r="A1" s="271" t="s">
        <v>558</v>
      </c>
      <c r="B1" s="272"/>
      <c r="E1" s="272"/>
      <c r="F1" s="273"/>
    </row>
    <row r="2" spans="1:6" s="271" customFormat="1" ht="24" x14ac:dyDescent="0.3">
      <c r="A2" s="271" t="s">
        <v>559</v>
      </c>
      <c r="B2" s="272"/>
      <c r="E2" s="272"/>
      <c r="F2" s="273"/>
    </row>
    <row r="4" spans="1:6" ht="21" x14ac:dyDescent="0.25">
      <c r="A4" s="109" t="s">
        <v>560</v>
      </c>
    </row>
    <row r="6" spans="1:6" ht="32" x14ac:dyDescent="0.2">
      <c r="A6" s="110" t="s">
        <v>0</v>
      </c>
      <c r="B6" s="174" t="s">
        <v>176</v>
      </c>
      <c r="C6" s="111" t="s">
        <v>178</v>
      </c>
      <c r="D6" s="110" t="s">
        <v>177</v>
      </c>
      <c r="E6" s="112" t="s">
        <v>179</v>
      </c>
      <c r="F6" s="181" t="s">
        <v>9</v>
      </c>
    </row>
    <row r="7" spans="1:6" x14ac:dyDescent="0.2">
      <c r="A7" s="2" t="s">
        <v>180</v>
      </c>
      <c r="B7" s="94">
        <v>2818.19</v>
      </c>
      <c r="C7" s="94">
        <f>SUM(B7+D7)-E7</f>
        <v>3613.99</v>
      </c>
      <c r="D7" s="94">
        <f>835.8-40</f>
        <v>795.8</v>
      </c>
      <c r="E7" s="94">
        <v>0</v>
      </c>
      <c r="F7" s="182" t="s">
        <v>475</v>
      </c>
    </row>
    <row r="8" spans="1:6" x14ac:dyDescent="0.2">
      <c r="A8" s="2" t="s">
        <v>175</v>
      </c>
      <c r="B8" s="94">
        <f>SUM(C7)</f>
        <v>3613.99</v>
      </c>
      <c r="C8" s="94">
        <f>SUM(B8+D8)-E8</f>
        <v>3848.99</v>
      </c>
      <c r="D8" s="94">
        <v>260</v>
      </c>
      <c r="E8" s="94">
        <v>25</v>
      </c>
      <c r="F8" s="182">
        <v>208</v>
      </c>
    </row>
    <row r="9" spans="1:6" x14ac:dyDescent="0.2">
      <c r="A9" s="2" t="s">
        <v>464</v>
      </c>
      <c r="B9" s="94">
        <f t="shared" ref="B9:B19" si="0">SUM(C8)</f>
        <v>3848.99</v>
      </c>
      <c r="C9" s="94">
        <f t="shared" ref="C9:C19" si="1">SUM(B9+D9)-E9</f>
        <v>3997.87</v>
      </c>
      <c r="D9" s="94">
        <v>220</v>
      </c>
      <c r="E9" s="94">
        <v>71.12</v>
      </c>
      <c r="F9" s="182">
        <v>209</v>
      </c>
    </row>
    <row r="10" spans="1:6" x14ac:dyDescent="0.2">
      <c r="A10" s="2" t="s">
        <v>465</v>
      </c>
      <c r="B10" s="94">
        <f t="shared" si="0"/>
        <v>3997.87</v>
      </c>
      <c r="C10" s="94">
        <f t="shared" si="1"/>
        <v>4057.87</v>
      </c>
      <c r="D10" s="94">
        <v>60</v>
      </c>
      <c r="E10" s="94">
        <v>0</v>
      </c>
      <c r="F10" s="182" t="s">
        <v>476</v>
      </c>
    </row>
    <row r="11" spans="1:6" x14ac:dyDescent="0.2">
      <c r="A11" s="2" t="s">
        <v>466</v>
      </c>
      <c r="B11" s="94">
        <f t="shared" si="0"/>
        <v>4057.87</v>
      </c>
      <c r="C11" s="94">
        <f t="shared" si="1"/>
        <v>4138.87</v>
      </c>
      <c r="D11" s="94">
        <v>81</v>
      </c>
      <c r="E11" s="94">
        <v>0</v>
      </c>
      <c r="F11" s="182" t="s">
        <v>477</v>
      </c>
    </row>
    <row r="12" spans="1:6" x14ac:dyDescent="0.2">
      <c r="A12" s="2" t="s">
        <v>467</v>
      </c>
      <c r="B12" s="94">
        <f t="shared" si="0"/>
        <v>4138.87</v>
      </c>
      <c r="C12" s="94">
        <f t="shared" si="1"/>
        <v>4127.43</v>
      </c>
      <c r="D12" s="94">
        <v>50</v>
      </c>
      <c r="E12" s="94">
        <v>61.44</v>
      </c>
      <c r="F12" s="182" t="s">
        <v>478</v>
      </c>
    </row>
    <row r="13" spans="1:6" x14ac:dyDescent="0.2">
      <c r="A13" s="2" t="s">
        <v>468</v>
      </c>
      <c r="B13" s="94">
        <f t="shared" si="0"/>
        <v>4127.43</v>
      </c>
      <c r="C13" s="94">
        <f t="shared" si="1"/>
        <v>4146.1000000000004</v>
      </c>
      <c r="D13" s="94">
        <v>103</v>
      </c>
      <c r="E13" s="94">
        <v>84.33</v>
      </c>
      <c r="F13" s="182" t="s">
        <v>479</v>
      </c>
    </row>
    <row r="14" spans="1:6" x14ac:dyDescent="0.2">
      <c r="A14" s="2" t="s">
        <v>469</v>
      </c>
      <c r="B14" s="94">
        <f t="shared" si="0"/>
        <v>4146.1000000000004</v>
      </c>
      <c r="C14" s="94">
        <f t="shared" si="1"/>
        <v>4173.25</v>
      </c>
      <c r="D14" s="94">
        <v>27.15</v>
      </c>
      <c r="E14" s="94">
        <v>0</v>
      </c>
      <c r="F14" s="182" t="s">
        <v>480</v>
      </c>
    </row>
    <row r="15" spans="1:6" x14ac:dyDescent="0.2">
      <c r="A15" s="2" t="s">
        <v>470</v>
      </c>
      <c r="B15" s="94">
        <f t="shared" si="0"/>
        <v>4173.25</v>
      </c>
      <c r="C15" s="94">
        <f t="shared" si="1"/>
        <v>4329.25</v>
      </c>
      <c r="D15" s="94">
        <v>206</v>
      </c>
      <c r="E15" s="94">
        <v>50</v>
      </c>
      <c r="F15" s="182" t="s">
        <v>481</v>
      </c>
    </row>
    <row r="16" spans="1:6" x14ac:dyDescent="0.2">
      <c r="A16" s="2" t="s">
        <v>471</v>
      </c>
      <c r="B16" s="94">
        <f t="shared" si="0"/>
        <v>4329.25</v>
      </c>
      <c r="C16" s="94">
        <f t="shared" si="1"/>
        <v>4346.1399999999994</v>
      </c>
      <c r="D16" s="94">
        <v>322.39999999999998</v>
      </c>
      <c r="E16" s="94">
        <v>305.51</v>
      </c>
      <c r="F16" s="182" t="s">
        <v>482</v>
      </c>
    </row>
    <row r="17" spans="1:6" x14ac:dyDescent="0.2">
      <c r="A17" s="2" t="s">
        <v>472</v>
      </c>
      <c r="B17" s="94">
        <f t="shared" si="0"/>
        <v>4346.1399999999994</v>
      </c>
      <c r="C17" s="94">
        <f t="shared" si="1"/>
        <v>4460.45</v>
      </c>
      <c r="D17" s="94">
        <v>319.75</v>
      </c>
      <c r="E17" s="94">
        <v>205.44</v>
      </c>
      <c r="F17" s="182" t="s">
        <v>461</v>
      </c>
    </row>
    <row r="18" spans="1:6" x14ac:dyDescent="0.2">
      <c r="A18" s="2" t="s">
        <v>473</v>
      </c>
      <c r="B18" s="94">
        <f t="shared" si="0"/>
        <v>4460.45</v>
      </c>
      <c r="C18" s="94">
        <f t="shared" si="1"/>
        <v>4541.7700000000004</v>
      </c>
      <c r="D18" s="94">
        <v>229.76</v>
      </c>
      <c r="E18" s="94">
        <v>148.44</v>
      </c>
      <c r="F18" s="182" t="s">
        <v>483</v>
      </c>
    </row>
    <row r="19" spans="1:6" x14ac:dyDescent="0.2">
      <c r="A19" s="2"/>
      <c r="B19" s="94">
        <f t="shared" si="0"/>
        <v>4541.7700000000004</v>
      </c>
      <c r="C19" s="94">
        <f t="shared" si="1"/>
        <v>4591.7700000000004</v>
      </c>
      <c r="D19" s="94">
        <v>50</v>
      </c>
      <c r="E19" s="94"/>
      <c r="F19" s="182"/>
    </row>
    <row r="20" spans="1:6" s="47" customFormat="1" x14ac:dyDescent="0.2">
      <c r="A20" s="27" t="s">
        <v>474</v>
      </c>
      <c r="B20" s="105"/>
      <c r="C20" s="105"/>
      <c r="D20" s="105">
        <f>SUM(D7:D19)</f>
        <v>2724.8599999999997</v>
      </c>
      <c r="E20" s="105">
        <f>SUM(E7:E18)</f>
        <v>951.28</v>
      </c>
      <c r="F20" s="183"/>
    </row>
    <row r="21" spans="1:6" s="47" customFormat="1" x14ac:dyDescent="0.2">
      <c r="B21" s="48"/>
      <c r="C21" s="48"/>
      <c r="D21" s="48"/>
      <c r="E21" s="48"/>
      <c r="F21" s="184"/>
    </row>
    <row r="22" spans="1:6" s="47" customFormat="1" x14ac:dyDescent="0.2">
      <c r="B22" s="48"/>
      <c r="C22" s="48"/>
      <c r="D22" s="48"/>
      <c r="E22" s="48"/>
      <c r="F22" s="184"/>
    </row>
    <row r="23" spans="1:6" s="47" customFormat="1" x14ac:dyDescent="0.2">
      <c r="B23" s="48"/>
      <c r="C23" s="48"/>
      <c r="D23" s="48"/>
      <c r="E23" s="48"/>
      <c r="F23" s="185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49"/>
  <sheetViews>
    <sheetView topLeftCell="A31" workbookViewId="0">
      <selection activeCell="L43" sqref="L43"/>
    </sheetView>
  </sheetViews>
  <sheetFormatPr baseColWidth="10" defaultColWidth="8.83203125" defaultRowHeight="15" x14ac:dyDescent="0.2"/>
  <cols>
    <col min="7" max="7" width="8.6640625" style="1"/>
  </cols>
  <sheetData>
    <row r="2" spans="1:13" x14ac:dyDescent="0.2">
      <c r="A2" s="215" t="s">
        <v>3</v>
      </c>
      <c r="B2" s="215"/>
      <c r="C2" s="215"/>
      <c r="D2" s="215"/>
      <c r="E2" s="215"/>
      <c r="F2" s="120" t="s">
        <v>551</v>
      </c>
      <c r="G2" s="235"/>
      <c r="H2" s="121"/>
      <c r="I2" s="234"/>
      <c r="J2" s="233"/>
      <c r="K2" s="232"/>
      <c r="L2" s="217"/>
    </row>
    <row r="3" spans="1:13" ht="16" x14ac:dyDescent="0.2">
      <c r="A3" s="216" t="s">
        <v>516</v>
      </c>
      <c r="B3" s="217"/>
      <c r="C3" s="217"/>
      <c r="D3" s="217"/>
      <c r="E3" s="217"/>
      <c r="F3" s="217"/>
      <c r="G3" s="219">
        <v>2020</v>
      </c>
      <c r="H3" s="217"/>
      <c r="I3" s="218">
        <v>2019</v>
      </c>
      <c r="J3" s="217"/>
      <c r="K3" s="217"/>
      <c r="L3" s="217"/>
    </row>
    <row r="4" spans="1:13" x14ac:dyDescent="0.2">
      <c r="A4" s="220" t="s">
        <v>517</v>
      </c>
      <c r="B4" s="220"/>
      <c r="C4" s="220"/>
      <c r="D4" s="220"/>
      <c r="E4" s="220"/>
      <c r="F4" s="220"/>
      <c r="G4" s="221">
        <v>926</v>
      </c>
      <c r="H4" s="220"/>
      <c r="I4" s="221">
        <v>975</v>
      </c>
      <c r="J4" s="220"/>
      <c r="K4" s="220"/>
      <c r="L4" s="220"/>
      <c r="M4" s="130"/>
    </row>
    <row r="5" spans="1:13" x14ac:dyDescent="0.2">
      <c r="A5" s="220" t="s">
        <v>518</v>
      </c>
      <c r="B5" s="220"/>
      <c r="C5" s="220"/>
      <c r="D5" s="220"/>
      <c r="E5" s="220"/>
      <c r="F5" s="220"/>
      <c r="G5" s="221">
        <v>1170</v>
      </c>
      <c r="H5" s="220"/>
      <c r="I5" s="221">
        <v>1191.8900000000001</v>
      </c>
      <c r="J5" s="220"/>
      <c r="K5" s="220"/>
      <c r="L5" s="220"/>
      <c r="M5" s="130"/>
    </row>
    <row r="6" spans="1:13" x14ac:dyDescent="0.2">
      <c r="A6" s="220" t="s">
        <v>519</v>
      </c>
      <c r="B6" s="220"/>
      <c r="C6" s="220"/>
      <c r="D6" s="220"/>
      <c r="E6" s="220"/>
      <c r="F6" s="220"/>
      <c r="G6" s="221">
        <v>0</v>
      </c>
      <c r="H6" s="220"/>
      <c r="I6" s="221">
        <v>25</v>
      </c>
      <c r="J6" s="220"/>
      <c r="K6" s="220"/>
      <c r="L6" s="220"/>
      <c r="M6" s="130"/>
    </row>
    <row r="7" spans="1:13" x14ac:dyDescent="0.2">
      <c r="A7" s="220" t="s">
        <v>520</v>
      </c>
      <c r="B7" s="220"/>
      <c r="C7" s="220"/>
      <c r="D7" s="220"/>
      <c r="E7" s="220"/>
      <c r="F7" s="220"/>
      <c r="G7" s="221">
        <v>290</v>
      </c>
      <c r="H7" s="220"/>
      <c r="I7" s="221">
        <v>580</v>
      </c>
      <c r="J7" s="220"/>
      <c r="K7" s="220"/>
      <c r="L7" s="220"/>
      <c r="M7" s="130"/>
    </row>
    <row r="8" spans="1:13" x14ac:dyDescent="0.2">
      <c r="A8" s="220" t="s">
        <v>521</v>
      </c>
      <c r="B8" s="220"/>
      <c r="C8" s="220"/>
      <c r="D8" s="220"/>
      <c r="E8" s="220"/>
      <c r="F8" s="220"/>
      <c r="G8" s="221">
        <v>11.71</v>
      </c>
      <c r="H8" s="220"/>
      <c r="I8" s="221">
        <v>3.17</v>
      </c>
      <c r="J8" s="220"/>
      <c r="K8" s="220"/>
      <c r="L8" s="220"/>
      <c r="M8" s="130"/>
    </row>
    <row r="9" spans="1:13" x14ac:dyDescent="0.2">
      <c r="A9" s="220" t="s">
        <v>522</v>
      </c>
      <c r="B9" s="220"/>
      <c r="C9" s="220"/>
      <c r="D9" s="220"/>
      <c r="E9" s="220"/>
      <c r="F9" s="220"/>
      <c r="G9" s="221">
        <v>0</v>
      </c>
      <c r="H9" s="220"/>
      <c r="I9" s="221">
        <v>198</v>
      </c>
      <c r="J9" s="220"/>
      <c r="K9" s="220"/>
      <c r="L9" s="220"/>
      <c r="M9" s="130"/>
    </row>
    <row r="10" spans="1:13" x14ac:dyDescent="0.2">
      <c r="A10" s="220" t="s">
        <v>523</v>
      </c>
      <c r="B10" s="220"/>
      <c r="C10" s="220"/>
      <c r="D10" s="220"/>
      <c r="E10" s="220"/>
      <c r="F10" s="220"/>
      <c r="G10" s="221">
        <v>279.75</v>
      </c>
      <c r="H10" s="220"/>
      <c r="I10" s="221">
        <v>0</v>
      </c>
      <c r="J10" s="220"/>
      <c r="K10" s="220"/>
      <c r="L10" s="220"/>
      <c r="M10" s="130"/>
    </row>
    <row r="11" spans="1:13" x14ac:dyDescent="0.2">
      <c r="A11" s="220" t="s">
        <v>524</v>
      </c>
      <c r="B11" s="220"/>
      <c r="C11" s="220"/>
      <c r="D11" s="220"/>
      <c r="E11" s="220"/>
      <c r="F11" s="220"/>
      <c r="G11" s="221"/>
      <c r="H11" s="220"/>
      <c r="I11" s="221">
        <v>733.81</v>
      </c>
      <c r="J11" s="220"/>
      <c r="K11" s="220"/>
      <c r="L11" s="220"/>
      <c r="M11" s="130"/>
    </row>
    <row r="12" spans="1:13" x14ac:dyDescent="0.2">
      <c r="A12" s="220" t="s">
        <v>525</v>
      </c>
      <c r="B12" s="220"/>
      <c r="C12" s="220"/>
      <c r="D12" s="220"/>
      <c r="E12" s="220"/>
      <c r="F12" s="220"/>
      <c r="G12" s="221">
        <v>47.4</v>
      </c>
      <c r="H12" s="220"/>
      <c r="I12" s="221">
        <v>2239.5</v>
      </c>
      <c r="J12" s="220"/>
      <c r="K12" s="220"/>
      <c r="L12" s="221"/>
      <c r="M12" s="130"/>
    </row>
    <row r="13" spans="1:13" x14ac:dyDescent="0.2">
      <c r="A13" s="220" t="s">
        <v>526</v>
      </c>
      <c r="B13" s="220"/>
      <c r="C13" s="220"/>
      <c r="D13" s="220"/>
      <c r="E13" s="220"/>
      <c r="F13" s="220"/>
      <c r="G13" s="221">
        <v>0</v>
      </c>
      <c r="H13" s="220"/>
      <c r="I13" s="221">
        <v>137</v>
      </c>
      <c r="J13" s="220"/>
      <c r="K13" s="220"/>
      <c r="L13" s="220"/>
      <c r="M13" s="130"/>
    </row>
    <row r="14" spans="1:13" ht="16" x14ac:dyDescent="0.2">
      <c r="A14" s="222" t="s">
        <v>527</v>
      </c>
      <c r="B14" s="8"/>
      <c r="C14" s="8"/>
      <c r="D14" s="8"/>
      <c r="E14" s="8"/>
      <c r="F14" s="8"/>
      <c r="G14" s="223">
        <f>SUM(G4:G13)</f>
        <v>2724.86</v>
      </c>
      <c r="H14" s="8"/>
      <c r="I14" s="223">
        <f>SUM(I4:I13)</f>
        <v>6083.3700000000008</v>
      </c>
      <c r="J14" s="8"/>
      <c r="K14" s="8"/>
      <c r="L14" s="215"/>
    </row>
    <row r="15" spans="1:13" ht="8.5" customHeight="1" x14ac:dyDescent="0.2">
      <c r="A15" s="8"/>
      <c r="B15" s="8"/>
      <c r="C15" s="8"/>
      <c r="D15" s="8"/>
      <c r="E15" s="8"/>
      <c r="F15" s="8"/>
      <c r="G15" s="46"/>
      <c r="H15" s="8"/>
      <c r="I15" s="46"/>
      <c r="J15" s="8"/>
      <c r="K15" s="8"/>
      <c r="L15" s="8"/>
    </row>
    <row r="16" spans="1:13" ht="16" x14ac:dyDescent="0.2">
      <c r="A16" s="222" t="s">
        <v>528</v>
      </c>
      <c r="B16" s="8"/>
      <c r="C16" s="8"/>
      <c r="D16" s="8"/>
      <c r="E16" s="8"/>
      <c r="F16" s="8"/>
      <c r="G16" s="46"/>
      <c r="H16" s="8"/>
      <c r="I16" s="46"/>
      <c r="J16" s="8"/>
      <c r="K16" s="8"/>
      <c r="L16" s="8"/>
    </row>
    <row r="17" spans="1:13" x14ac:dyDescent="0.2">
      <c r="A17" s="220" t="s">
        <v>529</v>
      </c>
      <c r="B17" s="220"/>
      <c r="C17" s="220"/>
      <c r="D17" s="220"/>
      <c r="E17" s="220"/>
      <c r="F17" s="220"/>
      <c r="G17" s="221">
        <v>88.44</v>
      </c>
      <c r="H17" s="220"/>
      <c r="I17" s="221">
        <v>196.96</v>
      </c>
      <c r="J17" s="220"/>
      <c r="K17" s="220"/>
      <c r="L17" s="220"/>
      <c r="M17" s="130"/>
    </row>
    <row r="18" spans="1:13" x14ac:dyDescent="0.2">
      <c r="A18" s="220" t="s">
        <v>151</v>
      </c>
      <c r="B18" s="220"/>
      <c r="C18" s="220"/>
      <c r="D18" s="220"/>
      <c r="E18" s="220"/>
      <c r="F18" s="220"/>
      <c r="G18" s="221">
        <v>423.59</v>
      </c>
      <c r="H18" s="220"/>
      <c r="I18" s="221">
        <v>88.88</v>
      </c>
      <c r="J18" s="220"/>
      <c r="K18" s="220"/>
      <c r="L18" s="220"/>
      <c r="M18" s="130"/>
    </row>
    <row r="19" spans="1:13" x14ac:dyDescent="0.2">
      <c r="A19" s="220" t="s">
        <v>530</v>
      </c>
      <c r="B19" s="220"/>
      <c r="C19" s="220"/>
      <c r="D19" s="220"/>
      <c r="E19" s="220"/>
      <c r="F19" s="220"/>
      <c r="G19" s="221">
        <v>0</v>
      </c>
      <c r="H19" s="220"/>
      <c r="I19" s="221">
        <v>0</v>
      </c>
      <c r="J19" s="220"/>
      <c r="K19" s="220"/>
      <c r="L19" s="220"/>
      <c r="M19" s="130"/>
    </row>
    <row r="20" spans="1:13" x14ac:dyDescent="0.2">
      <c r="A20" s="220" t="s">
        <v>154</v>
      </c>
      <c r="B20" s="220"/>
      <c r="C20" s="220"/>
      <c r="D20" s="220"/>
      <c r="E20" s="220"/>
      <c r="F20" s="220"/>
      <c r="G20" s="221">
        <v>279.75</v>
      </c>
      <c r="H20" s="220"/>
      <c r="I20" s="221">
        <v>279.75</v>
      </c>
      <c r="J20" s="220"/>
      <c r="K20" s="220"/>
      <c r="L20" s="220"/>
      <c r="M20" s="130"/>
    </row>
    <row r="21" spans="1:13" x14ac:dyDescent="0.2">
      <c r="A21" s="220" t="s">
        <v>531</v>
      </c>
      <c r="B21" s="220"/>
      <c r="C21" s="220"/>
      <c r="D21" s="220"/>
      <c r="E21" s="220"/>
      <c r="F21" s="220"/>
      <c r="G21" s="1">
        <v>0</v>
      </c>
      <c r="H21" s="220"/>
      <c r="I21" s="221">
        <v>0</v>
      </c>
      <c r="J21" s="220"/>
      <c r="K21" s="220"/>
      <c r="L21" s="220"/>
      <c r="M21" s="130"/>
    </row>
    <row r="22" spans="1:13" x14ac:dyDescent="0.2">
      <c r="A22" s="220" t="s">
        <v>532</v>
      </c>
      <c r="B22" s="220"/>
      <c r="C22" s="220"/>
      <c r="D22" s="220"/>
      <c r="E22" s="220"/>
      <c r="F22" s="220"/>
      <c r="G22" s="221">
        <v>50</v>
      </c>
      <c r="H22" s="220"/>
      <c r="I22" s="221">
        <v>105.45</v>
      </c>
      <c r="J22" s="220"/>
      <c r="K22" s="220"/>
      <c r="L22" s="220"/>
      <c r="M22" s="130"/>
    </row>
    <row r="23" spans="1:13" x14ac:dyDescent="0.2">
      <c r="A23" s="220" t="s">
        <v>533</v>
      </c>
      <c r="B23" s="220"/>
      <c r="C23" s="220"/>
      <c r="D23" s="220"/>
      <c r="E23" s="220"/>
      <c r="F23" s="220"/>
      <c r="G23" s="221">
        <v>60</v>
      </c>
      <c r="H23" s="220"/>
      <c r="I23" s="221">
        <v>204.44</v>
      </c>
      <c r="J23" s="220"/>
      <c r="K23" s="220"/>
      <c r="L23" s="220"/>
      <c r="M23" s="130"/>
    </row>
    <row r="24" spans="1:13" x14ac:dyDescent="0.2">
      <c r="A24" s="220" t="s">
        <v>534</v>
      </c>
      <c r="B24" s="220"/>
      <c r="C24" s="220"/>
      <c r="D24" s="220"/>
      <c r="E24" s="220"/>
      <c r="F24" s="220"/>
      <c r="G24" s="221">
        <v>0</v>
      </c>
      <c r="H24" s="220"/>
      <c r="I24" s="221">
        <v>48</v>
      </c>
      <c r="J24" s="220"/>
      <c r="K24" s="220"/>
      <c r="L24" s="220"/>
      <c r="M24" s="130"/>
    </row>
    <row r="25" spans="1:13" x14ac:dyDescent="0.2">
      <c r="A25" s="220" t="s">
        <v>535</v>
      </c>
      <c r="B25" s="220"/>
      <c r="C25" s="220"/>
      <c r="D25" s="220"/>
      <c r="E25" s="220"/>
      <c r="F25" s="220"/>
      <c r="G25" s="221">
        <v>0</v>
      </c>
      <c r="H25" s="220"/>
      <c r="I25" s="221">
        <v>1743.52</v>
      </c>
      <c r="J25" s="220"/>
      <c r="K25" s="220"/>
      <c r="L25" s="220"/>
      <c r="M25" s="130"/>
    </row>
    <row r="26" spans="1:13" x14ac:dyDescent="0.2">
      <c r="A26" s="220" t="s">
        <v>536</v>
      </c>
      <c r="B26" s="220"/>
      <c r="C26" s="220"/>
      <c r="D26" s="220"/>
      <c r="E26" s="220"/>
      <c r="F26" s="220"/>
      <c r="G26" s="221">
        <v>10</v>
      </c>
      <c r="H26" s="220"/>
      <c r="I26" s="221">
        <v>0</v>
      </c>
      <c r="J26" s="220"/>
      <c r="K26" s="220"/>
      <c r="L26" s="220"/>
      <c r="M26" s="130"/>
    </row>
    <row r="27" spans="1:13" x14ac:dyDescent="0.2">
      <c r="A27" s="220" t="s">
        <v>537</v>
      </c>
      <c r="B27" s="220"/>
      <c r="C27" s="220"/>
      <c r="D27" s="220"/>
      <c r="E27" s="220"/>
      <c r="F27" s="220"/>
      <c r="G27" s="221">
        <v>0</v>
      </c>
      <c r="H27" s="220"/>
      <c r="I27" s="221">
        <v>2095.69</v>
      </c>
      <c r="J27" s="220"/>
      <c r="K27" s="220"/>
      <c r="L27" s="220"/>
      <c r="M27" s="130"/>
    </row>
    <row r="28" spans="1:13" x14ac:dyDescent="0.2">
      <c r="A28" s="220" t="s">
        <v>538</v>
      </c>
      <c r="B28" s="220"/>
      <c r="C28" s="220"/>
      <c r="D28" s="220"/>
      <c r="E28" s="220"/>
      <c r="F28" s="220"/>
      <c r="G28" s="221">
        <v>0</v>
      </c>
      <c r="H28" s="220"/>
      <c r="I28" s="221">
        <v>16</v>
      </c>
      <c r="J28" s="220"/>
      <c r="K28" s="220"/>
      <c r="L28" s="220"/>
      <c r="M28" s="130"/>
    </row>
    <row r="29" spans="1:13" x14ac:dyDescent="0.2">
      <c r="A29" s="220" t="s">
        <v>539</v>
      </c>
      <c r="B29" s="220"/>
      <c r="C29" s="220"/>
      <c r="D29" s="220"/>
      <c r="E29" s="220"/>
      <c r="F29" s="220"/>
      <c r="G29" s="221">
        <v>39.5</v>
      </c>
      <c r="H29" s="220"/>
      <c r="I29" s="221">
        <v>289.2</v>
      </c>
      <c r="J29" s="220"/>
      <c r="K29" s="220"/>
      <c r="L29" s="220"/>
      <c r="M29" s="130"/>
    </row>
    <row r="30" spans="1:13" x14ac:dyDescent="0.2">
      <c r="A30" s="220" t="s">
        <v>152</v>
      </c>
      <c r="B30" s="220"/>
      <c r="C30" s="220"/>
      <c r="D30" s="220"/>
      <c r="E30" s="220"/>
      <c r="F30" s="220"/>
      <c r="G30" s="221">
        <v>0</v>
      </c>
      <c r="H30" s="220"/>
      <c r="I30" s="221">
        <v>0</v>
      </c>
      <c r="J30" s="220"/>
      <c r="K30" s="220"/>
      <c r="L30" s="220"/>
      <c r="M30" s="130"/>
    </row>
    <row r="31" spans="1:13" x14ac:dyDescent="0.2">
      <c r="A31" s="220" t="s">
        <v>540</v>
      </c>
      <c r="B31" s="220"/>
      <c r="C31" s="220"/>
      <c r="D31" s="220"/>
      <c r="E31" s="220"/>
      <c r="F31" s="220"/>
      <c r="G31" s="221">
        <v>0</v>
      </c>
      <c r="H31" s="220"/>
      <c r="I31" s="221">
        <v>137</v>
      </c>
      <c r="J31" s="220"/>
      <c r="K31" s="220"/>
      <c r="L31" s="220"/>
      <c r="M31" s="130"/>
    </row>
    <row r="32" spans="1:13" ht="19" x14ac:dyDescent="0.25">
      <c r="A32" s="224" t="s">
        <v>541</v>
      </c>
      <c r="B32" s="8"/>
      <c r="C32" s="8"/>
      <c r="D32" s="8"/>
      <c r="E32" s="8"/>
      <c r="F32" s="8"/>
      <c r="G32" s="223">
        <f>SUM(G17:G31)</f>
        <v>951.28</v>
      </c>
      <c r="H32" s="8"/>
      <c r="I32" s="223">
        <f>SUM(I17:I31)</f>
        <v>5204.8900000000003</v>
      </c>
      <c r="J32" s="8"/>
      <c r="K32" s="8"/>
      <c r="L32" s="8"/>
    </row>
    <row r="33" spans="1:19" x14ac:dyDescent="0.2">
      <c r="A33" s="8" t="s">
        <v>542</v>
      </c>
      <c r="B33" s="8"/>
      <c r="C33" s="8"/>
      <c r="D33" s="8"/>
      <c r="E33" s="8"/>
      <c r="F33" s="8"/>
      <c r="G33" s="46"/>
      <c r="H33" s="8"/>
      <c r="I33" s="8"/>
      <c r="J33" s="8"/>
      <c r="K33" s="8"/>
      <c r="L33" s="8"/>
    </row>
    <row r="34" spans="1:19" ht="9" customHeight="1" x14ac:dyDescent="0.2">
      <c r="A34" s="8"/>
      <c r="B34" s="8"/>
      <c r="C34" s="8"/>
      <c r="D34" s="8"/>
      <c r="E34" s="8"/>
      <c r="F34" s="8"/>
      <c r="G34" s="46"/>
      <c r="H34" s="8"/>
      <c r="I34" s="8"/>
      <c r="J34" s="8"/>
      <c r="K34" s="8"/>
      <c r="L34" s="8"/>
    </row>
    <row r="35" spans="1:19" ht="21" x14ac:dyDescent="0.25">
      <c r="A35" s="225" t="s">
        <v>543</v>
      </c>
      <c r="B35" s="224"/>
      <c r="C35" s="224"/>
      <c r="D35" s="224"/>
      <c r="E35" s="224"/>
      <c r="F35" s="224"/>
      <c r="G35" s="229"/>
      <c r="H35" s="224"/>
      <c r="I35" s="224"/>
      <c r="J35" s="224"/>
      <c r="K35" s="8"/>
      <c r="L35" s="8"/>
    </row>
    <row r="36" spans="1:19" x14ac:dyDescent="0.2">
      <c r="A36" s="305" t="s">
        <v>544</v>
      </c>
      <c r="B36" s="305"/>
      <c r="C36" s="305"/>
      <c r="D36" s="305"/>
      <c r="E36" s="217"/>
      <c r="F36" s="217"/>
      <c r="G36" s="228">
        <v>2818.19</v>
      </c>
      <c r="H36" s="217"/>
      <c r="I36" s="217"/>
      <c r="J36" s="217"/>
      <c r="K36" s="8"/>
      <c r="L36" s="8"/>
    </row>
    <row r="37" spans="1:19" x14ac:dyDescent="0.2">
      <c r="A37" s="305" t="s">
        <v>545</v>
      </c>
      <c r="B37" s="305"/>
      <c r="C37" s="305"/>
      <c r="D37" s="305"/>
      <c r="E37" s="217"/>
      <c r="F37" s="217"/>
      <c r="G37" s="228">
        <f>SUM(G14)</f>
        <v>2724.86</v>
      </c>
      <c r="H37" s="217"/>
      <c r="I37" s="217"/>
      <c r="J37" s="217"/>
      <c r="K37" s="8"/>
      <c r="L37" s="8"/>
    </row>
    <row r="38" spans="1:19" x14ac:dyDescent="0.2">
      <c r="A38" s="305" t="s">
        <v>546</v>
      </c>
      <c r="B38" s="305"/>
      <c r="C38" s="305"/>
      <c r="D38" s="305"/>
      <c r="E38" s="217"/>
      <c r="F38" s="217"/>
      <c r="G38" s="228">
        <f>SUM(G36:G37)</f>
        <v>5543.05</v>
      </c>
      <c r="H38" s="217"/>
      <c r="I38" s="217"/>
      <c r="J38" s="217"/>
      <c r="K38" s="8"/>
      <c r="L38" s="8"/>
    </row>
    <row r="39" spans="1:19" x14ac:dyDescent="0.2">
      <c r="A39" s="305" t="s">
        <v>547</v>
      </c>
      <c r="B39" s="305"/>
      <c r="C39" s="305"/>
      <c r="D39" s="305"/>
      <c r="E39" s="217"/>
      <c r="F39" s="217"/>
      <c r="G39" s="228">
        <f>SUM(G32)</f>
        <v>951.28</v>
      </c>
      <c r="H39" s="217"/>
      <c r="I39" s="217"/>
      <c r="J39" s="217"/>
      <c r="K39" s="8"/>
      <c r="L39" s="8"/>
    </row>
    <row r="40" spans="1:19" ht="16" x14ac:dyDescent="0.2">
      <c r="A40" s="306" t="s">
        <v>548</v>
      </c>
      <c r="B40" s="306"/>
      <c r="C40" s="306"/>
      <c r="D40" s="306"/>
      <c r="E40" s="216"/>
      <c r="F40" s="216"/>
      <c r="G40" s="230">
        <f>SUM(G38-G39)</f>
        <v>4591.7700000000004</v>
      </c>
      <c r="H40" s="216"/>
      <c r="I40" s="216"/>
      <c r="J40" s="216"/>
      <c r="K40" s="222"/>
      <c r="L40" s="222"/>
    </row>
    <row r="41" spans="1:19" ht="16" x14ac:dyDescent="0.2">
      <c r="A41" s="216" t="s">
        <v>549</v>
      </c>
      <c r="B41" s="216"/>
      <c r="C41" s="216"/>
      <c r="D41" s="216"/>
      <c r="E41" s="216"/>
      <c r="F41" s="216"/>
      <c r="G41" s="230"/>
      <c r="H41" s="216"/>
      <c r="I41" s="216"/>
      <c r="J41" s="216"/>
      <c r="K41" s="222"/>
      <c r="L41" s="222"/>
    </row>
    <row r="42" spans="1:19" x14ac:dyDescent="0.2">
      <c r="A42" s="42" t="s">
        <v>550</v>
      </c>
      <c r="B42" s="42"/>
      <c r="C42" s="42"/>
      <c r="D42" s="42"/>
      <c r="E42" s="42"/>
      <c r="F42" s="42"/>
      <c r="G42" s="26"/>
      <c r="H42" s="42"/>
      <c r="I42" s="42"/>
      <c r="J42" s="42"/>
      <c r="K42" s="42"/>
      <c r="L42" s="42"/>
    </row>
    <row r="43" spans="1:19" x14ac:dyDescent="0.2">
      <c r="A43" s="79" t="s">
        <v>166</v>
      </c>
      <c r="B43" s="42"/>
      <c r="D43" s="42"/>
      <c r="E43" s="42"/>
      <c r="F43" s="42"/>
      <c r="G43" s="26"/>
      <c r="H43" s="42"/>
      <c r="I43" s="42"/>
      <c r="J43" s="42"/>
      <c r="K43" s="42"/>
      <c r="L43" s="42"/>
    </row>
    <row r="44" spans="1:19" ht="7" customHeight="1" x14ac:dyDescent="0.2">
      <c r="A44" s="42"/>
      <c r="B44" s="42"/>
      <c r="C44" s="42"/>
      <c r="D44" s="42"/>
      <c r="E44" s="42"/>
      <c r="F44" s="42"/>
      <c r="G44" s="26"/>
      <c r="H44" s="42"/>
      <c r="I44" s="42"/>
      <c r="J44" s="42"/>
      <c r="K44" s="42"/>
      <c r="L44" s="42"/>
    </row>
    <row r="45" spans="1:19" ht="24" customHeight="1" x14ac:dyDescent="0.2">
      <c r="A45" s="42" t="s">
        <v>106</v>
      </c>
      <c r="B45" s="42"/>
      <c r="C45" s="42"/>
      <c r="D45" s="42"/>
      <c r="E45" s="42"/>
      <c r="F45" s="42"/>
      <c r="G45" s="26"/>
      <c r="H45" s="42"/>
      <c r="I45" s="42"/>
      <c r="J45" s="42"/>
      <c r="K45" s="42"/>
      <c r="L45" s="226"/>
    </row>
    <row r="46" spans="1:19" x14ac:dyDescent="0.2">
      <c r="A46" s="79" t="s">
        <v>166</v>
      </c>
      <c r="B46" s="42"/>
      <c r="C46" s="42"/>
      <c r="D46" s="42"/>
      <c r="E46" s="42"/>
      <c r="F46" s="42"/>
      <c r="G46" s="26"/>
      <c r="H46" s="42"/>
      <c r="I46" s="42"/>
      <c r="J46" s="42"/>
      <c r="K46" s="42"/>
      <c r="L46" s="226"/>
    </row>
    <row r="47" spans="1:19" x14ac:dyDescent="0.2">
      <c r="A47" t="s">
        <v>167</v>
      </c>
      <c r="B47" s="107"/>
      <c r="G47"/>
      <c r="L47" s="304"/>
      <c r="Q47" s="106"/>
      <c r="S47" s="280"/>
    </row>
    <row r="48" spans="1:19" x14ac:dyDescent="0.2">
      <c r="A48" s="79" t="s">
        <v>166</v>
      </c>
      <c r="B48" s="42"/>
      <c r="C48" s="42"/>
      <c r="D48" s="42"/>
      <c r="E48" s="42"/>
      <c r="F48" s="42"/>
      <c r="G48" s="26"/>
      <c r="H48" s="42"/>
      <c r="I48" s="42"/>
      <c r="J48" s="42"/>
      <c r="K48" s="42"/>
      <c r="L48" s="304"/>
    </row>
    <row r="49" spans="1:12" ht="16" x14ac:dyDescent="0.2">
      <c r="A49" s="42"/>
      <c r="B49" s="42"/>
      <c r="C49" s="42"/>
      <c r="D49" s="227"/>
      <c r="E49" s="227"/>
      <c r="F49" s="227"/>
      <c r="G49" s="231"/>
      <c r="H49" s="227"/>
      <c r="I49" s="227"/>
      <c r="J49" s="227"/>
      <c r="K49" s="42"/>
      <c r="L49" s="304"/>
    </row>
  </sheetData>
  <mergeCells count="6">
    <mergeCell ref="L47:L49"/>
    <mergeCell ref="A36:D36"/>
    <mergeCell ref="A37:D37"/>
    <mergeCell ref="A38:D38"/>
    <mergeCell ref="A39:D39"/>
    <mergeCell ref="A40:D40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20</vt:lpstr>
      <vt:lpstr>Expenditure 20</vt:lpstr>
      <vt:lpstr>Reconciliation</vt:lpstr>
      <vt:lpstr>Annual Accounts 20</vt:lpstr>
      <vt:lpstr>'Income 20'!Print_Titles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Crappper</dc:creator>
  <cp:lastModifiedBy>Heather Govier</cp:lastModifiedBy>
  <cp:lastPrinted>2021-05-15T10:10:55Z</cp:lastPrinted>
  <dcterms:created xsi:type="dcterms:W3CDTF">2012-05-12T13:25:17Z</dcterms:created>
  <dcterms:modified xsi:type="dcterms:W3CDTF">2021-05-31T21:58:38Z</dcterms:modified>
</cp:coreProperties>
</file>