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 Crapper\Desktop\Friends of Selsdon Woods\AGM + Annual Accounts\FSW AGM March 2018\"/>
    </mc:Choice>
  </mc:AlternateContent>
  <bookViews>
    <workbookView xWindow="480" yWindow="480" windowWidth="19880" windowHeight="7590"/>
  </bookViews>
  <sheets>
    <sheet name="Sheet1" sheetId="1" r:id="rId1"/>
    <sheet name="Sheet2" sheetId="2" r:id="rId2"/>
    <sheet name="Sheet3" sheetId="3" r:id="rId3"/>
  </sheets>
  <calcPr calcId="171027"/>
</workbook>
</file>

<file path=xl/calcChain.xml><?xml version="1.0" encoding="utf-8"?>
<calcChain xmlns="http://schemas.openxmlformats.org/spreadsheetml/2006/main">
  <c r="F35" i="1" l="1"/>
  <c r="F42" i="1" s="1"/>
  <c r="F27" i="1"/>
  <c r="F14" i="1"/>
  <c r="F11" i="1"/>
  <c r="F16" i="1" s="1"/>
  <c r="F40" i="1" s="1"/>
  <c r="H41" i="1" l="1"/>
  <c r="H43" i="1" s="1"/>
  <c r="F39" i="1" s="1"/>
  <c r="F41" i="1" s="1"/>
  <c r="F43" i="1" l="1"/>
  <c r="H35" i="1"/>
  <c r="H16" i="1" l="1"/>
</calcChain>
</file>

<file path=xl/sharedStrings.xml><?xml version="1.0" encoding="utf-8"?>
<sst xmlns="http://schemas.openxmlformats.org/spreadsheetml/2006/main" count="47" uniqueCount="47">
  <si>
    <t>FRIENDS OF SELSDON WOOD</t>
  </si>
  <si>
    <t>INCOME</t>
  </si>
  <si>
    <t>Subscriptions</t>
  </si>
  <si>
    <t>Donations</t>
  </si>
  <si>
    <t>Anonymous Donations</t>
  </si>
  <si>
    <t>Calendars Donations***</t>
  </si>
  <si>
    <t>Calendars Postage</t>
  </si>
  <si>
    <t>Donations from LOGS</t>
  </si>
  <si>
    <t xml:space="preserve">Open Day </t>
  </si>
  <si>
    <t>Grants (Croydon Council)</t>
  </si>
  <si>
    <t>Grants (HRMC Gift Aid for 2012)</t>
  </si>
  <si>
    <t>TOTAL Income</t>
  </si>
  <si>
    <t>EXPENDITURE</t>
  </si>
  <si>
    <t>Equipment - Tools</t>
  </si>
  <si>
    <t>Seeds + Bird Boxes</t>
  </si>
  <si>
    <t>Collaboration with other Conservation Organisations</t>
  </si>
  <si>
    <t>Insurance</t>
  </si>
  <si>
    <t>Notice Boards</t>
  </si>
  <si>
    <t xml:space="preserve">Signage/Banners </t>
  </si>
  <si>
    <t>Hire of Forum Meeting Room 2012 + 2013</t>
  </si>
  <si>
    <t>Web Hosting</t>
  </si>
  <si>
    <t>Total Expenditure</t>
  </si>
  <si>
    <t>Surplus of Income over Expenditure</t>
  </si>
  <si>
    <t>Balance Sheet at end of Financial Year</t>
  </si>
  <si>
    <t>Balance at start of Financial Year</t>
  </si>
  <si>
    <t>Plus income for Financial Year</t>
  </si>
  <si>
    <t>Total Cash</t>
  </si>
  <si>
    <t>Less expenditure for Financial Year</t>
  </si>
  <si>
    <t>Balance at end of Financial Year</t>
  </si>
  <si>
    <t>Signed as correct:</t>
  </si>
  <si>
    <t>Accounts prepared by S Crapper, Treasurer of FSW (sandracrapper@btinternet.com)</t>
  </si>
  <si>
    <t>Accounts scrutinised by Alan Williams (willia1712@yahoo.co.uk)</t>
  </si>
  <si>
    <t>Heather Govier, Chair of FSW (govierh@gmail.com)</t>
  </si>
  <si>
    <t>Promotional Material (Leaflets/Stationery/Ink/Postage)</t>
  </si>
  <si>
    <t>Commemorative Benches</t>
  </si>
  <si>
    <t>FSW Calendars (8 2014 Calendars)(70: 2015 Calendars)</t>
  </si>
  <si>
    <t>Charcoal</t>
  </si>
  <si>
    <t>Donation for Umbrella</t>
  </si>
  <si>
    <t>Repayment from Barclays 18.5.16 (Vodaphone)</t>
  </si>
  <si>
    <t xml:space="preserve"> </t>
  </si>
  <si>
    <t>Repair of Pathways</t>
  </si>
  <si>
    <t>Stationery</t>
  </si>
  <si>
    <t>ANNUAL ACCOUNTS 2017 (1.1.17 to 31.12.17)</t>
  </si>
  <si>
    <t>Refund Bench</t>
  </si>
  <si>
    <t>Barclays Bank Incorrect Transaction Swintons 3.4.17</t>
  </si>
  <si>
    <t>Open Day Photo Competition &amp; Tombola Prizes</t>
  </si>
  <si>
    <t>Miscellaneous Donation to St Christophers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</si>
</sst>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Fill="1" applyBorder="1"/>
    <xf numFmtId="4" fontId="0" fillId="0" borderId="0" xfId="0" applyNumberFormat="1" applyFill="1" applyBorder="1" applyAlignment="1">
      <alignment horizontal="right"/>
    </xf>
    <xf numFmtId="4" fontId="0" fillId="0" borderId="0" xfId="0" applyNumberFormat="1" applyFill="1" applyBorder="1"/>
    <xf numFmtId="4" fontId="0" fillId="0" borderId="0" xfId="0" applyNumberFormat="1" applyFill="1"/>
    <xf numFmtId="0" fontId="1" fillId="0" borderId="0" xfId="0" applyFont="1" applyFill="1" applyBorder="1"/>
    <xf numFmtId="0" fontId="1" fillId="0" borderId="0" xfId="0" applyFont="1" applyFill="1"/>
    <xf numFmtId="0" fontId="3" fillId="0" borderId="0" xfId="0" applyFont="1" applyFill="1" applyBorder="1" applyAlignment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/>
    <xf numFmtId="4" fontId="1" fillId="0" borderId="0" xfId="0" applyNumberFormat="1" applyFont="1" applyFill="1" applyBorder="1"/>
    <xf numFmtId="0" fontId="2" fillId="0" borderId="0" xfId="0" applyFont="1" applyFill="1" applyBorder="1"/>
    <xf numFmtId="0" fontId="4" fillId="0" borderId="0" xfId="0" applyFont="1" applyFill="1" applyBorder="1"/>
    <xf numFmtId="4" fontId="4" fillId="0" borderId="0" xfId="0" applyNumberFormat="1" applyFont="1" applyFill="1" applyBorder="1"/>
    <xf numFmtId="0" fontId="4" fillId="0" borderId="0" xfId="0" applyFont="1" applyFill="1" applyBorder="1" applyAlignment="1"/>
    <xf numFmtId="0" fontId="5" fillId="0" borderId="0" xfId="0" applyFont="1" applyFill="1"/>
    <xf numFmtId="0" fontId="0" fillId="0" borderId="0" xfId="0" applyFill="1" applyAlignment="1"/>
    <xf numFmtId="0" fontId="0" fillId="0" borderId="0" xfId="0" applyFill="1" applyBorder="1" applyAlignment="1"/>
    <xf numFmtId="0" fontId="4" fillId="0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355600</xdr:colOff>
      <xdr:row>48</xdr:row>
      <xdr:rowOff>44449</xdr:rowOff>
    </xdr:from>
    <xdr:to>
      <xdr:col>6</xdr:col>
      <xdr:colOff>730250</xdr:colOff>
      <xdr:row>50</xdr:row>
      <xdr:rowOff>171446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3689350" y="8521699"/>
          <a:ext cx="1270000" cy="495297"/>
        </a:xfrm>
        <a:prstGeom prst="rect">
          <a:avLst/>
        </a:prstGeom>
      </xdr:spPr>
    </xdr:pic>
    <xdr:clientData/>
  </xdr:twoCellAnchor>
  <xdr:twoCellAnchor editAs="oneCell">
    <xdr:from>
      <xdr:col>6</xdr:col>
      <xdr:colOff>222250</xdr:colOff>
      <xdr:row>47</xdr:row>
      <xdr:rowOff>152400</xdr:rowOff>
    </xdr:from>
    <xdr:to>
      <xdr:col>7</xdr:col>
      <xdr:colOff>574675</xdr:colOff>
      <xdr:row>49</xdr:row>
      <xdr:rowOff>101600</xdr:rowOff>
    </xdr:to>
    <xdr:pic>
      <xdr:nvPicPr>
        <xdr:cNvPr id="8" name="Picture 7" descr="signatures sc 002 (23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1350" y="8445500"/>
          <a:ext cx="1247775" cy="317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698501</xdr:colOff>
      <xdr:row>50</xdr:row>
      <xdr:rowOff>129102</xdr:rowOff>
    </xdr:from>
    <xdr:to>
      <xdr:col>6</xdr:col>
      <xdr:colOff>285751</xdr:colOff>
      <xdr:row>53</xdr:row>
      <xdr:rowOff>63499</xdr:rowOff>
    </xdr:to>
    <xdr:pic>
      <xdr:nvPicPr>
        <xdr:cNvPr id="11" name="Picture 10" descr="Heather Govier 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6901" y="9158802"/>
          <a:ext cx="1377950" cy="4868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tabSelected="1" topLeftCell="A37" workbookViewId="0">
      <selection activeCell="K47" sqref="K47"/>
    </sheetView>
  </sheetViews>
  <sheetFormatPr defaultRowHeight="14.5" x14ac:dyDescent="0.35"/>
  <cols>
    <col min="1" max="4" width="8.7265625" style="13"/>
    <col min="5" max="7" width="12.81640625" style="13" customWidth="1"/>
    <col min="8" max="16384" width="8.7265625" style="13"/>
  </cols>
  <sheetData>
    <row r="1" spans="1:14" s="6" customFormat="1" x14ac:dyDescent="0.35">
      <c r="A1" s="5" t="s">
        <v>0</v>
      </c>
      <c r="B1" s="5"/>
      <c r="C1" s="5"/>
      <c r="D1" s="5"/>
      <c r="E1" s="5" t="s">
        <v>42</v>
      </c>
      <c r="F1" s="5"/>
      <c r="G1" s="5"/>
      <c r="I1" s="5"/>
      <c r="J1" s="5"/>
      <c r="K1" s="5"/>
      <c r="L1" s="5"/>
    </row>
    <row r="2" spans="1:14" ht="18.5" x14ac:dyDescent="0.45">
      <c r="A2" s="7" t="s">
        <v>1</v>
      </c>
      <c r="B2" s="8"/>
      <c r="C2" s="8"/>
      <c r="D2" s="8"/>
      <c r="E2" s="8"/>
      <c r="F2" s="9">
        <v>2017</v>
      </c>
      <c r="G2" s="8"/>
      <c r="H2" s="9">
        <v>2016</v>
      </c>
      <c r="I2" s="8"/>
      <c r="J2" s="10"/>
      <c r="K2" s="11"/>
      <c r="L2" s="12"/>
    </row>
    <row r="3" spans="1:14" x14ac:dyDescent="0.35">
      <c r="A3" s="1" t="s">
        <v>2</v>
      </c>
      <c r="B3" s="1"/>
      <c r="C3" s="1"/>
      <c r="D3" s="1"/>
      <c r="E3" s="1"/>
      <c r="F3" s="4">
        <v>810</v>
      </c>
      <c r="G3" s="1"/>
      <c r="H3" s="3">
        <v>750</v>
      </c>
      <c r="I3" s="1"/>
      <c r="J3" s="2"/>
      <c r="K3" s="11"/>
      <c r="L3" s="1"/>
    </row>
    <row r="4" spans="1:14" x14ac:dyDescent="0.35">
      <c r="A4" s="1" t="s">
        <v>3</v>
      </c>
      <c r="B4" s="1"/>
      <c r="C4" s="1"/>
      <c r="D4" s="1"/>
      <c r="E4" s="1"/>
      <c r="F4" s="4">
        <v>1077.08</v>
      </c>
      <c r="G4" s="1"/>
      <c r="H4" s="3">
        <v>1331</v>
      </c>
      <c r="I4" s="1"/>
      <c r="J4" s="2"/>
      <c r="K4" s="11"/>
      <c r="L4" s="1"/>
      <c r="M4" s="4"/>
    </row>
    <row r="5" spans="1:14" x14ac:dyDescent="0.35">
      <c r="A5" s="1" t="s">
        <v>4</v>
      </c>
      <c r="B5" s="1"/>
      <c r="C5" s="1"/>
      <c r="D5" s="1"/>
      <c r="E5" s="1"/>
      <c r="F5" s="4">
        <v>15</v>
      </c>
      <c r="G5" s="1"/>
      <c r="H5" s="3">
        <v>53.88</v>
      </c>
      <c r="I5" s="1"/>
      <c r="J5" s="2"/>
      <c r="K5" s="11"/>
      <c r="L5" s="1"/>
    </row>
    <row r="6" spans="1:14" x14ac:dyDescent="0.35">
      <c r="A6" s="1" t="s">
        <v>36</v>
      </c>
      <c r="B6" s="1"/>
      <c r="C6" s="1"/>
      <c r="D6" s="1"/>
      <c r="E6" s="1"/>
      <c r="F6" s="4">
        <v>0</v>
      </c>
      <c r="G6" s="1"/>
      <c r="H6" s="3">
        <v>15</v>
      </c>
      <c r="I6" s="1"/>
      <c r="J6" s="2"/>
      <c r="K6" s="11"/>
      <c r="L6" s="1"/>
    </row>
    <row r="7" spans="1:14" x14ac:dyDescent="0.35">
      <c r="A7" s="1" t="s">
        <v>5</v>
      </c>
      <c r="B7" s="1"/>
      <c r="C7" s="1"/>
      <c r="D7" s="1"/>
      <c r="E7" s="1"/>
      <c r="F7" s="4">
        <v>150</v>
      </c>
      <c r="G7" s="1"/>
      <c r="H7" s="3">
        <v>355</v>
      </c>
      <c r="I7" s="1"/>
      <c r="J7" s="2"/>
      <c r="K7" s="11"/>
      <c r="L7" s="1"/>
    </row>
    <row r="8" spans="1:14" x14ac:dyDescent="0.35">
      <c r="A8" s="1" t="s">
        <v>6</v>
      </c>
      <c r="B8" s="1"/>
      <c r="C8" s="1"/>
      <c r="D8" s="1"/>
      <c r="E8" s="1"/>
      <c r="F8" s="4">
        <v>2.58</v>
      </c>
      <c r="G8" s="1"/>
      <c r="H8" s="3">
        <v>3.55</v>
      </c>
      <c r="I8" s="1"/>
      <c r="J8" s="2"/>
      <c r="K8" s="11"/>
      <c r="L8" s="1"/>
    </row>
    <row r="9" spans="1:14" x14ac:dyDescent="0.35">
      <c r="A9" s="1" t="s">
        <v>7</v>
      </c>
      <c r="B9" s="1"/>
      <c r="C9" s="1"/>
      <c r="D9" s="1"/>
      <c r="E9" s="1"/>
      <c r="F9" s="4">
        <v>0</v>
      </c>
      <c r="G9" s="1"/>
      <c r="H9" s="3">
        <v>156</v>
      </c>
      <c r="I9" s="1"/>
      <c r="J9" s="2"/>
      <c r="K9" s="11"/>
      <c r="L9" s="1"/>
    </row>
    <row r="10" spans="1:14" x14ac:dyDescent="0.35">
      <c r="A10" s="1" t="s">
        <v>8</v>
      </c>
      <c r="B10" s="1"/>
      <c r="C10" s="1"/>
      <c r="D10" s="1"/>
      <c r="E10" s="1"/>
      <c r="F10" s="4">
        <v>143</v>
      </c>
      <c r="G10" s="1"/>
      <c r="H10" s="3">
        <v>163</v>
      </c>
      <c r="I10" s="1"/>
      <c r="J10" s="2"/>
      <c r="K10" s="11"/>
      <c r="L10" s="1"/>
    </row>
    <row r="11" spans="1:14" x14ac:dyDescent="0.35">
      <c r="A11" s="1" t="s">
        <v>9</v>
      </c>
      <c r="B11" s="1"/>
      <c r="C11" s="1"/>
      <c r="D11" s="1"/>
      <c r="E11" s="1"/>
      <c r="F11" s="4">
        <f>SUM(2087.1-442.1)</f>
        <v>1645</v>
      </c>
      <c r="G11" s="1"/>
      <c r="H11" s="3">
        <v>932</v>
      </c>
      <c r="I11" s="1"/>
      <c r="J11" s="2"/>
      <c r="K11" s="11"/>
      <c r="L11" s="1"/>
      <c r="N11" s="13" t="s">
        <v>39</v>
      </c>
    </row>
    <row r="12" spans="1:14" x14ac:dyDescent="0.35">
      <c r="A12" s="1" t="s">
        <v>10</v>
      </c>
      <c r="B12" s="1"/>
      <c r="C12" s="1"/>
      <c r="D12" s="1"/>
      <c r="E12" s="1"/>
      <c r="F12" s="4">
        <v>442.1</v>
      </c>
      <c r="G12" s="1"/>
      <c r="H12" s="3">
        <v>334.49</v>
      </c>
      <c r="I12" s="1"/>
      <c r="J12" s="2"/>
      <c r="K12" s="11"/>
      <c r="L12" s="1"/>
    </row>
    <row r="13" spans="1:14" x14ac:dyDescent="0.35">
      <c r="A13" s="1" t="s">
        <v>37</v>
      </c>
      <c r="B13" s="1"/>
      <c r="C13" s="1"/>
      <c r="D13" s="1"/>
      <c r="E13" s="1"/>
      <c r="F13" s="4">
        <v>0</v>
      </c>
      <c r="G13" s="1"/>
      <c r="H13" s="3">
        <v>30</v>
      </c>
      <c r="I13" s="1"/>
      <c r="J13" s="2"/>
      <c r="K13" s="11"/>
      <c r="L13" s="1"/>
    </row>
    <row r="14" spans="1:14" x14ac:dyDescent="0.35">
      <c r="A14" s="1" t="s">
        <v>43</v>
      </c>
      <c r="B14" s="1"/>
      <c r="C14" s="1"/>
      <c r="D14" s="1"/>
      <c r="E14" s="1"/>
      <c r="F14" s="4">
        <f>(2076.32-24.76)</f>
        <v>2051.56</v>
      </c>
      <c r="G14" s="1"/>
      <c r="H14" s="3">
        <v>528</v>
      </c>
      <c r="I14" s="1"/>
      <c r="J14" s="2"/>
      <c r="K14" s="11"/>
      <c r="L14" s="1"/>
    </row>
    <row r="15" spans="1:14" x14ac:dyDescent="0.35">
      <c r="A15" s="1" t="s">
        <v>38</v>
      </c>
      <c r="B15" s="1"/>
      <c r="C15" s="1"/>
      <c r="D15" s="1"/>
      <c r="E15" s="1"/>
      <c r="F15" s="4">
        <v>24.76</v>
      </c>
      <c r="G15" s="1"/>
      <c r="H15" s="3">
        <v>109</v>
      </c>
      <c r="I15" s="1"/>
      <c r="J15" s="2"/>
      <c r="K15" s="11"/>
      <c r="L15" s="1"/>
    </row>
    <row r="16" spans="1:14" ht="18.5" x14ac:dyDescent="0.45">
      <c r="A16" s="14" t="s">
        <v>11</v>
      </c>
      <c r="B16" s="1"/>
      <c r="C16" s="1"/>
      <c r="D16" s="1"/>
      <c r="E16" s="1"/>
      <c r="F16" s="15">
        <f>SUM(F3:F15)</f>
        <v>6361.08</v>
      </c>
      <c r="G16" s="5"/>
      <c r="H16" s="15">
        <f>SUM(H3:H15)</f>
        <v>4760.92</v>
      </c>
      <c r="I16" s="1"/>
      <c r="J16" s="3"/>
      <c r="K16" s="1"/>
      <c r="L16" s="5"/>
    </row>
    <row r="17" spans="1:12" ht="9" customHeight="1" x14ac:dyDescent="0.35">
      <c r="A17" s="1"/>
      <c r="B17" s="1"/>
      <c r="C17" s="1"/>
      <c r="D17" s="1"/>
      <c r="E17" s="1"/>
      <c r="F17" s="3"/>
      <c r="G17" s="1"/>
      <c r="H17" s="1"/>
      <c r="I17" s="1"/>
      <c r="J17" s="1"/>
      <c r="K17" s="1"/>
      <c r="L17" s="1"/>
    </row>
    <row r="18" spans="1:12" ht="18.5" x14ac:dyDescent="0.45">
      <c r="A18" s="14" t="s">
        <v>12</v>
      </c>
      <c r="B18" s="1"/>
      <c r="C18" s="1"/>
      <c r="D18" s="1"/>
      <c r="E18" s="1"/>
      <c r="F18" s="4"/>
      <c r="G18" s="1"/>
      <c r="H18" s="1"/>
      <c r="I18" s="1"/>
      <c r="J18" s="1"/>
      <c r="K18" s="1"/>
      <c r="L18" s="1"/>
    </row>
    <row r="19" spans="1:12" x14ac:dyDescent="0.35">
      <c r="A19" s="1" t="s">
        <v>13</v>
      </c>
      <c r="B19" s="1"/>
      <c r="C19" s="1"/>
      <c r="D19" s="1"/>
      <c r="E19" s="1"/>
      <c r="F19" s="4">
        <v>3217.11</v>
      </c>
      <c r="G19" s="1"/>
      <c r="H19" s="3">
        <v>754.64</v>
      </c>
      <c r="I19" s="1"/>
      <c r="J19" s="3"/>
      <c r="K19" s="1"/>
      <c r="L19" s="1"/>
    </row>
    <row r="20" spans="1:12" x14ac:dyDescent="0.35">
      <c r="A20" s="1" t="s">
        <v>41</v>
      </c>
      <c r="B20" s="1"/>
      <c r="C20" s="1"/>
      <c r="D20" s="1"/>
      <c r="E20" s="1"/>
      <c r="F20" s="4">
        <v>232.95</v>
      </c>
      <c r="G20" s="1"/>
      <c r="H20" s="3">
        <v>181.63</v>
      </c>
      <c r="I20" s="1"/>
      <c r="J20" s="3"/>
      <c r="K20" s="1"/>
      <c r="L20" s="1"/>
    </row>
    <row r="21" spans="1:12" x14ac:dyDescent="0.35">
      <c r="A21" s="1" t="s">
        <v>40</v>
      </c>
      <c r="B21" s="1"/>
      <c r="C21" s="1"/>
      <c r="D21" s="1"/>
      <c r="E21" s="1"/>
      <c r="F21" s="4">
        <v>2015.34</v>
      </c>
      <c r="G21" s="1"/>
      <c r="H21" s="3">
        <v>714</v>
      </c>
      <c r="I21" s="1"/>
      <c r="J21" s="3"/>
      <c r="K21" s="1"/>
      <c r="L21" s="1"/>
    </row>
    <row r="22" spans="1:12" x14ac:dyDescent="0.35">
      <c r="A22" s="1" t="s">
        <v>16</v>
      </c>
      <c r="B22" s="1"/>
      <c r="C22" s="1"/>
      <c r="D22" s="1"/>
      <c r="E22" s="1"/>
      <c r="F22" s="4">
        <v>271.60000000000002</v>
      </c>
      <c r="G22" s="1"/>
      <c r="H22" s="3">
        <v>273.75</v>
      </c>
      <c r="I22" s="1"/>
      <c r="J22" s="3"/>
      <c r="K22" s="1"/>
      <c r="L22" s="1"/>
    </row>
    <row r="23" spans="1:12" x14ac:dyDescent="0.35">
      <c r="A23" s="1" t="s">
        <v>17</v>
      </c>
      <c r="B23" s="1"/>
      <c r="C23" s="1"/>
      <c r="D23" s="1"/>
      <c r="E23" s="1"/>
      <c r="F23" s="4">
        <v>62.18</v>
      </c>
      <c r="G23" s="1"/>
      <c r="H23" s="3">
        <v>0</v>
      </c>
      <c r="I23" s="1"/>
      <c r="J23" s="3"/>
      <c r="K23" s="1"/>
      <c r="L23" s="1"/>
    </row>
    <row r="24" spans="1:12" x14ac:dyDescent="0.35">
      <c r="A24" s="1" t="s">
        <v>45</v>
      </c>
      <c r="B24" s="1"/>
      <c r="C24" s="1"/>
      <c r="D24" s="1"/>
      <c r="E24" s="1"/>
      <c r="F24" s="4">
        <v>135.44999999999999</v>
      </c>
      <c r="G24" s="1"/>
      <c r="H24" s="3">
        <v>38.07</v>
      </c>
      <c r="I24" s="1"/>
      <c r="J24" s="3"/>
      <c r="K24" s="1"/>
      <c r="L24" s="1"/>
    </row>
    <row r="25" spans="1:12" x14ac:dyDescent="0.35">
      <c r="A25" s="1" t="s">
        <v>35</v>
      </c>
      <c r="B25" s="1"/>
      <c r="C25" s="1"/>
      <c r="D25" s="1"/>
      <c r="E25" s="1"/>
      <c r="F25" s="4">
        <v>215</v>
      </c>
      <c r="G25" s="1"/>
      <c r="H25" s="3">
        <v>215.6</v>
      </c>
      <c r="I25" s="1"/>
      <c r="J25" s="3"/>
      <c r="K25" s="1"/>
      <c r="L25" s="1"/>
    </row>
    <row r="26" spans="1:12" x14ac:dyDescent="0.35">
      <c r="A26" s="1" t="s">
        <v>19</v>
      </c>
      <c r="B26" s="1"/>
      <c r="C26" s="1"/>
      <c r="D26" s="1"/>
      <c r="E26" s="1"/>
      <c r="F26" s="4">
        <v>48</v>
      </c>
      <c r="G26" s="1"/>
      <c r="H26" s="3">
        <v>88</v>
      </c>
      <c r="I26" s="1"/>
      <c r="J26" s="3"/>
      <c r="K26" s="1"/>
      <c r="L26" s="1"/>
    </row>
    <row r="27" spans="1:12" x14ac:dyDescent="0.35">
      <c r="A27" s="1" t="s">
        <v>46</v>
      </c>
      <c r="B27" s="1"/>
      <c r="C27" s="1"/>
      <c r="D27" s="1"/>
      <c r="E27" s="1"/>
      <c r="F27" s="4">
        <f>SUM(77.76)-(F34)-(F31)</f>
        <v>15</v>
      </c>
      <c r="G27" s="1"/>
      <c r="H27" s="3">
        <v>6.75</v>
      </c>
      <c r="I27" s="1"/>
      <c r="J27" s="3"/>
      <c r="K27" s="1"/>
      <c r="L27" s="1"/>
    </row>
    <row r="28" spans="1:12" x14ac:dyDescent="0.35">
      <c r="A28" s="1" t="s">
        <v>34</v>
      </c>
      <c r="B28" s="1"/>
      <c r="C28" s="1"/>
      <c r="D28" s="1"/>
      <c r="E28" s="1"/>
      <c r="F28" s="4">
        <v>0</v>
      </c>
      <c r="G28" s="1"/>
      <c r="H28" s="3">
        <v>0</v>
      </c>
      <c r="I28" s="1"/>
      <c r="J28" s="3"/>
      <c r="K28" s="1"/>
      <c r="L28" s="1"/>
    </row>
    <row r="29" spans="1:12" x14ac:dyDescent="0.35">
      <c r="A29" s="1" t="s">
        <v>14</v>
      </c>
      <c r="B29" s="1"/>
      <c r="C29" s="1"/>
      <c r="D29" s="1"/>
      <c r="E29" s="1"/>
      <c r="F29" s="4">
        <v>0</v>
      </c>
      <c r="G29" s="1"/>
      <c r="H29" s="3">
        <v>0</v>
      </c>
      <c r="I29" s="1"/>
      <c r="J29" s="3"/>
      <c r="K29" s="1"/>
      <c r="L29" s="1"/>
    </row>
    <row r="30" spans="1:12" x14ac:dyDescent="0.35">
      <c r="A30" s="1" t="s">
        <v>33</v>
      </c>
      <c r="B30" s="1"/>
      <c r="C30" s="1"/>
      <c r="D30" s="1"/>
      <c r="E30" s="1"/>
      <c r="F30" s="4">
        <v>0</v>
      </c>
      <c r="G30" s="1"/>
      <c r="H30" s="3">
        <v>0</v>
      </c>
      <c r="I30" s="1"/>
      <c r="J30" s="3"/>
      <c r="K30" s="1"/>
      <c r="L30" s="1"/>
    </row>
    <row r="31" spans="1:12" x14ac:dyDescent="0.35">
      <c r="A31" s="1" t="s">
        <v>15</v>
      </c>
      <c r="B31" s="1"/>
      <c r="C31" s="1"/>
      <c r="D31" s="1"/>
      <c r="E31" s="1"/>
      <c r="F31" s="4">
        <v>38</v>
      </c>
      <c r="G31" s="1"/>
      <c r="H31" s="3">
        <v>46</v>
      </c>
      <c r="I31" s="1"/>
      <c r="J31" s="3"/>
      <c r="K31" s="1"/>
      <c r="L31" s="3"/>
    </row>
    <row r="32" spans="1:12" x14ac:dyDescent="0.35">
      <c r="A32" s="1" t="s">
        <v>18</v>
      </c>
      <c r="B32" s="1"/>
      <c r="C32" s="1"/>
      <c r="D32" s="1"/>
      <c r="E32" s="1"/>
      <c r="F32" s="4">
        <v>0</v>
      </c>
      <c r="G32" s="1"/>
      <c r="H32" s="3">
        <v>37.799999999999997</v>
      </c>
      <c r="I32" s="1"/>
      <c r="J32" s="3"/>
      <c r="K32" s="1"/>
      <c r="L32" s="1"/>
    </row>
    <row r="33" spans="1:12" x14ac:dyDescent="0.35">
      <c r="A33" s="1" t="s">
        <v>20</v>
      </c>
      <c r="B33" s="1"/>
      <c r="C33" s="1"/>
      <c r="D33" s="1"/>
      <c r="E33" s="1"/>
      <c r="F33" s="4">
        <v>0</v>
      </c>
      <c r="G33" s="1"/>
      <c r="H33" s="3">
        <v>17.95</v>
      </c>
      <c r="I33" s="1"/>
      <c r="J33" s="3"/>
      <c r="K33" s="1"/>
      <c r="L33" s="1"/>
    </row>
    <row r="34" spans="1:12" x14ac:dyDescent="0.35">
      <c r="A34" s="1" t="s">
        <v>44</v>
      </c>
      <c r="B34" s="1"/>
      <c r="C34" s="1"/>
      <c r="D34" s="1"/>
      <c r="E34" s="1"/>
      <c r="F34" s="4">
        <v>24.76</v>
      </c>
      <c r="G34" s="1"/>
      <c r="H34" s="3">
        <v>109</v>
      </c>
      <c r="I34" s="1"/>
      <c r="J34" s="3"/>
      <c r="K34" s="1"/>
      <c r="L34" s="1"/>
    </row>
    <row r="35" spans="1:12" ht="18.5" x14ac:dyDescent="0.45">
      <c r="A35" s="14" t="s">
        <v>21</v>
      </c>
      <c r="B35" s="1"/>
      <c r="C35" s="1"/>
      <c r="D35" s="1"/>
      <c r="E35" s="1"/>
      <c r="F35" s="15">
        <f>SUM(F19:F34)</f>
        <v>6275.39</v>
      </c>
      <c r="G35" s="1"/>
      <c r="H35" s="15">
        <f>SUM(H19:H34)</f>
        <v>2483.19</v>
      </c>
      <c r="I35" s="1"/>
      <c r="J35" s="15"/>
      <c r="K35" s="1"/>
      <c r="L35" s="5"/>
    </row>
    <row r="36" spans="1:12" x14ac:dyDescent="0.35">
      <c r="A36" s="1" t="s">
        <v>22</v>
      </c>
      <c r="B36" s="1"/>
      <c r="C36" s="1"/>
      <c r="D36" s="1"/>
      <c r="E36" s="1"/>
      <c r="F36" s="3"/>
      <c r="G36" s="1"/>
      <c r="H36" s="3"/>
      <c r="I36" s="1"/>
      <c r="J36" s="3"/>
      <c r="K36" s="1"/>
      <c r="L36" s="1"/>
    </row>
    <row r="37" spans="1:12" ht="10.5" customHeight="1" x14ac:dyDescent="0.35">
      <c r="A37" s="1"/>
      <c r="B37" s="1"/>
      <c r="C37" s="1"/>
      <c r="D37" s="1"/>
      <c r="E37" s="1"/>
      <c r="F37" s="3"/>
      <c r="G37" s="1"/>
      <c r="H37" s="1"/>
      <c r="I37" s="1"/>
      <c r="J37" s="1"/>
      <c r="K37" s="1"/>
      <c r="L37" s="1"/>
    </row>
    <row r="38" spans="1:12" ht="21" x14ac:dyDescent="0.5">
      <c r="A38" s="16" t="s">
        <v>23</v>
      </c>
      <c r="B38" s="14"/>
      <c r="C38" s="14"/>
      <c r="D38" s="14"/>
      <c r="E38" s="1"/>
      <c r="F38" s="3"/>
      <c r="G38" s="1"/>
      <c r="H38" s="1"/>
      <c r="I38" s="1"/>
      <c r="J38" s="1"/>
      <c r="K38" s="1"/>
      <c r="L38" s="1"/>
    </row>
    <row r="39" spans="1:12" x14ac:dyDescent="0.35">
      <c r="A39" s="22" t="s">
        <v>24</v>
      </c>
      <c r="B39" s="22"/>
      <c r="C39" s="22"/>
      <c r="D39" s="22"/>
      <c r="E39" s="1"/>
      <c r="F39" s="4">
        <f>H43</f>
        <v>3269.5099999999998</v>
      </c>
      <c r="G39" s="1"/>
      <c r="H39" s="3">
        <v>991.78</v>
      </c>
      <c r="I39" s="1"/>
      <c r="J39" s="1"/>
      <c r="K39" s="1"/>
      <c r="L39" s="1"/>
    </row>
    <row r="40" spans="1:12" x14ac:dyDescent="0.35">
      <c r="A40" s="22" t="s">
        <v>25</v>
      </c>
      <c r="B40" s="22"/>
      <c r="C40" s="22"/>
      <c r="D40" s="22"/>
      <c r="E40" s="1"/>
      <c r="F40" s="4">
        <f>SUM(F16)</f>
        <v>6361.08</v>
      </c>
      <c r="G40" s="1"/>
      <c r="H40" s="3">
        <v>4760.92</v>
      </c>
      <c r="I40" s="1"/>
      <c r="J40" s="3"/>
      <c r="K40" s="1"/>
      <c r="L40" s="1"/>
    </row>
    <row r="41" spans="1:12" x14ac:dyDescent="0.35">
      <c r="A41" s="22" t="s">
        <v>26</v>
      </c>
      <c r="B41" s="22"/>
      <c r="C41" s="22"/>
      <c r="D41" s="22"/>
      <c r="E41" s="1"/>
      <c r="F41" s="4">
        <f>SUM(F39:F40)</f>
        <v>9630.59</v>
      </c>
      <c r="G41" s="1"/>
      <c r="H41" s="3">
        <f>H39+H40</f>
        <v>5752.7</v>
      </c>
      <c r="I41" s="1"/>
      <c r="J41" s="3"/>
      <c r="K41" s="1"/>
      <c r="L41" s="1"/>
    </row>
    <row r="42" spans="1:12" x14ac:dyDescent="0.35">
      <c r="A42" s="22" t="s">
        <v>27</v>
      </c>
      <c r="B42" s="22"/>
      <c r="C42" s="22"/>
      <c r="D42" s="22"/>
      <c r="E42" s="1"/>
      <c r="F42" s="4">
        <f>SUM(F35)</f>
        <v>6275.39</v>
      </c>
      <c r="G42" s="1"/>
      <c r="H42" s="3">
        <v>2483.19</v>
      </c>
      <c r="I42" s="1"/>
      <c r="J42" s="3"/>
      <c r="K42" s="1"/>
      <c r="L42" s="1"/>
    </row>
    <row r="43" spans="1:12" ht="15.5" x14ac:dyDescent="0.35">
      <c r="A43" s="23" t="s">
        <v>28</v>
      </c>
      <c r="B43" s="23"/>
      <c r="C43" s="23"/>
      <c r="D43" s="23"/>
      <c r="E43" s="17"/>
      <c r="F43" s="4">
        <f>SUM(F39)+(F40)-(F42)</f>
        <v>3355.2</v>
      </c>
      <c r="G43" s="17"/>
      <c r="H43" s="18">
        <f>SUM(H41-H42)</f>
        <v>3269.5099999999998</v>
      </c>
      <c r="I43" s="17"/>
      <c r="J43" s="18"/>
      <c r="K43" s="17"/>
      <c r="L43" s="17"/>
    </row>
    <row r="44" spans="1:12" ht="15.5" x14ac:dyDescent="0.35">
      <c r="A44" s="19"/>
      <c r="B44" s="19"/>
      <c r="C44" s="19"/>
      <c r="D44" s="19"/>
      <c r="E44" s="17"/>
      <c r="F44" s="4"/>
      <c r="G44" s="17"/>
      <c r="H44" s="18"/>
      <c r="I44" s="17"/>
      <c r="J44" s="18"/>
      <c r="K44" s="17"/>
      <c r="L44" s="17"/>
    </row>
    <row r="45" spans="1:12" ht="15.5" x14ac:dyDescent="0.35">
      <c r="A45" s="19"/>
      <c r="B45" s="19"/>
      <c r="C45" s="19"/>
      <c r="D45" s="19"/>
      <c r="E45" s="17"/>
      <c r="F45" s="4"/>
      <c r="G45" s="17"/>
      <c r="H45" s="18"/>
      <c r="I45" s="17"/>
      <c r="J45" s="18"/>
      <c r="K45" s="17"/>
      <c r="L45" s="17"/>
    </row>
    <row r="46" spans="1:12" ht="15.5" x14ac:dyDescent="0.35">
      <c r="A46" s="19" t="s">
        <v>29</v>
      </c>
      <c r="B46" s="19"/>
      <c r="C46" s="19"/>
      <c r="D46" s="19"/>
      <c r="E46" s="17"/>
      <c r="F46" s="17"/>
      <c r="G46" s="17"/>
      <c r="H46" s="17"/>
      <c r="I46" s="17"/>
      <c r="J46" s="18"/>
      <c r="K46" s="18"/>
      <c r="L46" s="17"/>
    </row>
    <row r="47" spans="1:12" ht="15.5" x14ac:dyDescent="0.35">
      <c r="A47" s="19"/>
      <c r="B47" s="19"/>
      <c r="C47" s="19"/>
      <c r="D47" s="19"/>
      <c r="E47" s="17"/>
      <c r="F47" s="17"/>
      <c r="G47" s="17"/>
      <c r="H47" s="17"/>
      <c r="I47" s="17"/>
      <c r="J47" s="18"/>
      <c r="K47" s="18"/>
      <c r="L47" s="17"/>
    </row>
    <row r="48" spans="1:12" x14ac:dyDescent="0.35">
      <c r="A48" s="13" t="s">
        <v>30</v>
      </c>
      <c r="K48" s="4"/>
    </row>
    <row r="50" spans="1:8" x14ac:dyDescent="0.35">
      <c r="A50" s="13" t="s">
        <v>31</v>
      </c>
      <c r="G50" s="21"/>
      <c r="H50" s="21"/>
    </row>
    <row r="51" spans="1:8" x14ac:dyDescent="0.35">
      <c r="G51" s="21"/>
      <c r="H51" s="21"/>
    </row>
    <row r="52" spans="1:8" x14ac:dyDescent="0.35">
      <c r="A52" s="13" t="s">
        <v>32</v>
      </c>
      <c r="B52" s="1"/>
      <c r="C52" s="1"/>
      <c r="F52" s="21"/>
      <c r="G52" s="21"/>
      <c r="H52" s="21"/>
    </row>
    <row r="53" spans="1:8" x14ac:dyDescent="0.35">
      <c r="F53" s="21"/>
      <c r="G53" s="21"/>
      <c r="H53" s="21"/>
    </row>
    <row r="54" spans="1:8" ht="15.5" x14ac:dyDescent="0.35">
      <c r="D54" s="20"/>
      <c r="F54" s="21"/>
      <c r="G54" s="21"/>
      <c r="H54" s="21"/>
    </row>
    <row r="55" spans="1:8" x14ac:dyDescent="0.35">
      <c r="B55" s="6"/>
    </row>
  </sheetData>
  <mergeCells count="7">
    <mergeCell ref="G50:H51"/>
    <mergeCell ref="F52:H54"/>
    <mergeCell ref="A39:D39"/>
    <mergeCell ref="A40:D40"/>
    <mergeCell ref="A41:D41"/>
    <mergeCell ref="A42:D42"/>
    <mergeCell ref="A43:D43"/>
  </mergeCells>
  <pageMargins left="0.70866141732283472" right="0.70866141732283472" top="0.19685039370078741" bottom="0" header="0.31496062992125984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Crappper</dc:creator>
  <cp:lastModifiedBy>Sandra Crapper</cp:lastModifiedBy>
  <cp:lastPrinted>2018-03-09T20:17:08Z</cp:lastPrinted>
  <dcterms:created xsi:type="dcterms:W3CDTF">2015-02-24T10:28:15Z</dcterms:created>
  <dcterms:modified xsi:type="dcterms:W3CDTF">2018-03-09T20:17:17Z</dcterms:modified>
</cp:coreProperties>
</file>